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0" yWindow="60" windowWidth="12120" windowHeight="9120"/>
  </bookViews>
  <sheets>
    <sheet name="Лист 1" sheetId="8" r:id="rId1"/>
  </sheets>
  <definedNames>
    <definedName name="_xlnm._FilterDatabase" localSheetId="0" hidden="1">'Лист 1'!$A$9:$I$138</definedName>
    <definedName name="bbi1iepey541b3erm5gspvzrtk">#REF!</definedName>
    <definedName name="eaho2ejrtdbq5dbiou1fruoidk">#REF!</definedName>
    <definedName name="frupzostrx2engzlq5coj1izgc">#REF!</definedName>
    <definedName name="hxw0shfsad1bl0w3rcqndiwdqc">#REF!</definedName>
    <definedName name="idhebtridp4g55tiidmllpbcck">#REF!</definedName>
    <definedName name="ilgrxtqehl5ojfb14epb1v0vpk">#REF!</definedName>
    <definedName name="iukfigxpatbnff5s3qskal4gtw">#REF!</definedName>
    <definedName name="jbdrlm0jnl44bjyvb5parwosvs">#REF!</definedName>
    <definedName name="jmacmxvbgdblzh0tvh4m0gadvc">#REF!</definedName>
    <definedName name="lens0r1dzt0ivfvdjvc15ibd1c">#REF!</definedName>
    <definedName name="lzvlrjqro14zjenw2ueuj40zww">#REF!</definedName>
    <definedName name="miceqmminp2t5fkvq3dcp5azms">#REF!</definedName>
    <definedName name="muebv3fbrh0nbhfkcvkdiuichg">#REF!</definedName>
    <definedName name="oishsvraxpbc3jz3kk3m5zcwm0">#REF!</definedName>
    <definedName name="pf4ktio2ct2wb5lic4d0ij22zg">#REF!</definedName>
    <definedName name="qhgcjeqs4xbh5af0b0knrgslds">#REF!</definedName>
    <definedName name="qm1r2zbyvxaabczgs5nd53xmq4">#REF!</definedName>
    <definedName name="qunp1nijp1aaxbgswizf0lz200">#REF!</definedName>
    <definedName name="rcn525ywmx4pde1kn3aevp0dfk">#REF!</definedName>
    <definedName name="swpjxblu3dbu33cqzchc5hkk0w">#REF!</definedName>
    <definedName name="syjdhdk35p4nh3cjfxnviauzls">#REF!</definedName>
    <definedName name="t1iocfpqd13el1y2ekxnfpwstw">#REF!</definedName>
    <definedName name="tqwxsrwtrd3p34nrtmvfunozag">#REF!</definedName>
    <definedName name="u1m5vran2x1y11qx5xfu2j4tz4">#REF!</definedName>
    <definedName name="ua41amkhph5c1h53xxk2wbxxpk">#REF!</definedName>
    <definedName name="vm2ikyzfyl3c3f2vbofwexhk2c">#REF!</definedName>
    <definedName name="whvhn4kg25bcn2skpkb3bqydz4">#REF!</definedName>
    <definedName name="wqazcjs4o12a5adpyzuqhb5cko">#REF!</definedName>
    <definedName name="x50bwhcspt2rtgjg0vg0hfk2ns">#REF!</definedName>
    <definedName name="xfiudkw3z5aq3govpiyzsxyki0">#REF!</definedName>
    <definedName name="_xlnm.Print_Area" localSheetId="0">'Лист 1'!$A$1:$H$149</definedName>
  </definedNames>
  <calcPr calcId="125725"/>
</workbook>
</file>

<file path=xl/calcChain.xml><?xml version="1.0" encoding="utf-8"?>
<calcChain xmlns="http://schemas.openxmlformats.org/spreadsheetml/2006/main">
  <c r="F77" i="8"/>
  <c r="H113"/>
  <c r="G112"/>
  <c r="G111"/>
  <c r="F112"/>
  <c r="F111"/>
  <c r="F110"/>
  <c r="G108"/>
  <c r="G107"/>
  <c r="F108"/>
  <c r="F107"/>
  <c r="H106"/>
  <c r="H109"/>
  <c r="G105"/>
  <c r="F105"/>
  <c r="F104"/>
  <c r="G83"/>
  <c r="G82"/>
  <c r="H82"/>
  <c r="F83"/>
  <c r="F82"/>
  <c r="G77"/>
  <c r="H77"/>
  <c r="H81"/>
  <c r="G80"/>
  <c r="F80"/>
  <c r="G78"/>
  <c r="F78"/>
  <c r="H79"/>
  <c r="G75"/>
  <c r="G74"/>
  <c r="F75"/>
  <c r="F74"/>
  <c r="H76"/>
  <c r="G72"/>
  <c r="F72"/>
  <c r="H70"/>
  <c r="H71"/>
  <c r="H73"/>
  <c r="G69"/>
  <c r="H69"/>
  <c r="F69"/>
  <c r="F68"/>
  <c r="H64"/>
  <c r="G63"/>
  <c r="F63"/>
  <c r="F62"/>
  <c r="G52"/>
  <c r="F52"/>
  <c r="H52"/>
  <c r="G38"/>
  <c r="G37"/>
  <c r="F38"/>
  <c r="F37"/>
  <c r="F36"/>
  <c r="F35"/>
  <c r="F34"/>
  <c r="H39"/>
  <c r="H40"/>
  <c r="H46"/>
  <c r="H47"/>
  <c r="H48"/>
  <c r="H50"/>
  <c r="H51"/>
  <c r="H53"/>
  <c r="H54"/>
  <c r="H58"/>
  <c r="H84"/>
  <c r="H89"/>
  <c r="H96"/>
  <c r="H101"/>
  <c r="H119"/>
  <c r="H123"/>
  <c r="H130"/>
  <c r="H137"/>
  <c r="H144"/>
  <c r="H146"/>
  <c r="H17"/>
  <c r="H18"/>
  <c r="H19"/>
  <c r="H22"/>
  <c r="H23"/>
  <c r="H25"/>
  <c r="H26"/>
  <c r="H31"/>
  <c r="G145"/>
  <c r="G142"/>
  <c r="F145"/>
  <c r="G143"/>
  <c r="F143"/>
  <c r="F142"/>
  <c r="G136"/>
  <c r="G135"/>
  <c r="F136"/>
  <c r="F135"/>
  <c r="F134"/>
  <c r="F133"/>
  <c r="F132"/>
  <c r="F131"/>
  <c r="G129"/>
  <c r="G128"/>
  <c r="F129"/>
  <c r="F128"/>
  <c r="F127"/>
  <c r="F126"/>
  <c r="F125"/>
  <c r="F124"/>
  <c r="G122"/>
  <c r="G121"/>
  <c r="F122"/>
  <c r="F121"/>
  <c r="F120"/>
  <c r="G118"/>
  <c r="G117"/>
  <c r="F118"/>
  <c r="H118"/>
  <c r="G100"/>
  <c r="F100"/>
  <c r="F99"/>
  <c r="F98"/>
  <c r="F97"/>
  <c r="G95"/>
  <c r="F95"/>
  <c r="F94"/>
  <c r="F93"/>
  <c r="F92"/>
  <c r="G88"/>
  <c r="G87"/>
  <c r="F88"/>
  <c r="F87"/>
  <c r="F86"/>
  <c r="G57"/>
  <c r="G56"/>
  <c r="G55"/>
  <c r="F57"/>
  <c r="F56"/>
  <c r="G49"/>
  <c r="F49"/>
  <c r="H49"/>
  <c r="G45"/>
  <c r="G44"/>
  <c r="F45"/>
  <c r="G30"/>
  <c r="H30"/>
  <c r="G29"/>
  <c r="F30"/>
  <c r="F29"/>
  <c r="F28"/>
  <c r="F27"/>
  <c r="G24"/>
  <c r="F24"/>
  <c r="G21"/>
  <c r="G20"/>
  <c r="H20"/>
  <c r="F21"/>
  <c r="F20"/>
  <c r="G16"/>
  <c r="H16"/>
  <c r="F16"/>
  <c r="F15"/>
  <c r="H80"/>
  <c r="H72"/>
  <c r="H78"/>
  <c r="G68"/>
  <c r="H75"/>
  <c r="H24"/>
  <c r="H63"/>
  <c r="H38"/>
  <c r="H57"/>
  <c r="F44"/>
  <c r="F43"/>
  <c r="F42"/>
  <c r="F41"/>
  <c r="H143"/>
  <c r="G62"/>
  <c r="G61"/>
  <c r="G94"/>
  <c r="G93"/>
  <c r="G104"/>
  <c r="H145"/>
  <c r="H136"/>
  <c r="H100"/>
  <c r="H29"/>
  <c r="G28"/>
  <c r="G86"/>
  <c r="H87"/>
  <c r="G141"/>
  <c r="F14"/>
  <c r="F13"/>
  <c r="F12"/>
  <c r="F11"/>
  <c r="F10"/>
  <c r="G116"/>
  <c r="H83"/>
  <c r="H129"/>
  <c r="F117"/>
  <c r="F116"/>
  <c r="F115"/>
  <c r="F114"/>
  <c r="H88"/>
  <c r="H122"/>
  <c r="G99"/>
  <c r="G98"/>
  <c r="H94"/>
  <c r="H95"/>
  <c r="G140"/>
  <c r="G27"/>
  <c r="H27"/>
  <c r="H28"/>
  <c r="H99"/>
  <c r="G85"/>
  <c r="H117"/>
  <c r="G139"/>
  <c r="G138"/>
  <c r="H45"/>
  <c r="G97"/>
  <c r="H97"/>
  <c r="H98"/>
  <c r="G60"/>
  <c r="G120"/>
  <c r="H120"/>
  <c r="H121"/>
  <c r="H62"/>
  <c r="F61"/>
  <c r="F60"/>
  <c r="F59"/>
  <c r="G103"/>
  <c r="H107"/>
  <c r="G43"/>
  <c r="H44"/>
  <c r="G67"/>
  <c r="H74"/>
  <c r="G92"/>
  <c r="H93"/>
  <c r="H56"/>
  <c r="F55"/>
  <c r="H55"/>
  <c r="H128"/>
  <c r="G127"/>
  <c r="H142"/>
  <c r="F141"/>
  <c r="H68"/>
  <c r="F67"/>
  <c r="F66"/>
  <c r="F65"/>
  <c r="F33"/>
  <c r="F103"/>
  <c r="F102"/>
  <c r="F91"/>
  <c r="F90"/>
  <c r="H104"/>
  <c r="F85"/>
  <c r="H86"/>
  <c r="G134"/>
  <c r="H135"/>
  <c r="H111"/>
  <c r="G110"/>
  <c r="H110"/>
  <c r="G36"/>
  <c r="H37"/>
  <c r="H85"/>
  <c r="H116"/>
  <c r="H105"/>
  <c r="H112"/>
  <c r="H108"/>
  <c r="G15"/>
  <c r="H21"/>
  <c r="H127"/>
  <c r="G126"/>
  <c r="G35"/>
  <c r="H36"/>
  <c r="H134"/>
  <c r="G133"/>
  <c r="H67"/>
  <c r="G66"/>
  <c r="H15"/>
  <c r="G14"/>
  <c r="F140"/>
  <c r="H141"/>
  <c r="G59"/>
  <c r="H59"/>
  <c r="H60"/>
  <c r="G115"/>
  <c r="G102"/>
  <c r="H102"/>
  <c r="H103"/>
  <c r="H92"/>
  <c r="G42"/>
  <c r="H43"/>
  <c r="H61"/>
  <c r="H66"/>
  <c r="G65"/>
  <c r="H65"/>
  <c r="G13"/>
  <c r="H14"/>
  <c r="H133"/>
  <c r="G132"/>
  <c r="H126"/>
  <c r="G125"/>
  <c r="G91"/>
  <c r="G41"/>
  <c r="H41"/>
  <c r="H42"/>
  <c r="G114"/>
  <c r="H114"/>
  <c r="H115"/>
  <c r="F139"/>
  <c r="H140"/>
  <c r="G34"/>
  <c r="H35"/>
  <c r="G131"/>
  <c r="H131"/>
  <c r="H132"/>
  <c r="H91"/>
  <c r="G90"/>
  <c r="H90"/>
  <c r="H13"/>
  <c r="G12"/>
  <c r="H139"/>
  <c r="F138"/>
  <c r="G33"/>
  <c r="H34"/>
  <c r="G124"/>
  <c r="H124"/>
  <c r="H125"/>
  <c r="G11"/>
  <c r="H12"/>
  <c r="H33"/>
  <c r="G32"/>
  <c r="H138"/>
  <c r="F32"/>
  <c r="F147"/>
  <c r="G10"/>
  <c r="H11"/>
  <c r="H32"/>
  <c r="G147"/>
  <c r="H147"/>
  <c r="H10"/>
</calcChain>
</file>

<file path=xl/sharedStrings.xml><?xml version="1.0" encoding="utf-8"?>
<sst xmlns="http://schemas.openxmlformats.org/spreadsheetml/2006/main" count="617" uniqueCount="170">
  <si>
    <t>1</t>
  </si>
  <si>
    <t>2</t>
  </si>
  <si>
    <t>3</t>
  </si>
  <si>
    <t>4</t>
  </si>
  <si>
    <t>5</t>
  </si>
  <si>
    <t>6</t>
  </si>
  <si>
    <t>ОБЩЕГОСУДАРСТВЕННЫЕ ВОПРОСЫ</t>
  </si>
  <si>
    <t>0100</t>
  </si>
  <si>
    <t>Функционирование высшего должностного лица субъекта Российской Федерации и муниципального образования</t>
  </si>
  <si>
    <t>0102</t>
  </si>
  <si>
    <t>Глава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</si>
  <si>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</si>
  <si>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</si>
  <si>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>Центральный аппарат</t>
  </si>
  <si>
    <t>0104</t>
  </si>
  <si>
    <t>Другие общегосударственные вопросы</t>
  </si>
  <si>
    <t>0113</t>
  </si>
  <si>
    <t>Выполнение других обязательств государства</t>
  </si>
  <si>
    <t>0707</t>
  </si>
  <si>
    <t>0800</t>
  </si>
  <si>
    <t>Культура</t>
  </si>
  <si>
    <t>0801</t>
  </si>
  <si>
    <t>1102</t>
  </si>
  <si>
    <t>Всего</t>
  </si>
  <si>
    <t>Мероприятия в области спорта и физической культуры</t>
  </si>
  <si>
    <t>121</t>
  </si>
  <si>
    <t>244</t>
  </si>
  <si>
    <t>Закупка товаров, работ, услуг в сфере информационно-коммуникационных технологий</t>
  </si>
  <si>
    <t>242</t>
  </si>
  <si>
    <t>КУЛЬТУРА, КИНЕМАТОГРАФИЯ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</si>
  <si>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</si>
  <si>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</si>
  <si>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200</t>
  </si>
  <si>
    <t>Иные бюджетные ассигнования</t>
  </si>
  <si>
    <t>800</t>
  </si>
  <si>
    <t>к решению Совета депутатов</t>
  </si>
  <si>
    <t>Советского района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</si>
  <si>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</si>
  <si>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Массовый спорт</t>
  </si>
  <si>
    <t>852</t>
  </si>
  <si>
    <t>Уплата прочих налогов, сборов</t>
  </si>
  <si>
    <t>853</t>
  </si>
  <si>
    <t>Уплата иных платежей</t>
  </si>
  <si>
    <t>0500</t>
  </si>
  <si>
    <t>ЖИЛИЩНО-КОММУНАЛЬНОЕ ХОЗЯЙСТВО</t>
  </si>
  <si>
    <t>0503</t>
  </si>
  <si>
    <t>Благоустройство</t>
  </si>
  <si>
    <t>Закупка товаров, работ и услуг для обеспечения государственных (муниципальных) нужд</t>
  </si>
  <si>
    <t>1100</t>
  </si>
  <si>
    <t>761</t>
  </si>
  <si>
    <t>561</t>
  </si>
  <si>
    <t>Совет депутатов Советского района города Челябинска</t>
  </si>
  <si>
    <t>1000</t>
  </si>
  <si>
    <t>1001</t>
  </si>
  <si>
    <t>Пенсионное обеспечение</t>
  </si>
  <si>
    <t>300</t>
  </si>
  <si>
    <t>312</t>
  </si>
  <si>
    <t>Иные пенсии, социальные доплаты к пенсиям</t>
  </si>
  <si>
    <t>Глава Советского района</t>
  </si>
  <si>
    <t>План</t>
  </si>
  <si>
    <t>Исполнение</t>
  </si>
  <si>
    <t>Приложение 2</t>
  </si>
  <si>
    <t>Ведомство</t>
  </si>
  <si>
    <t>Раздел Подраздел</t>
  </si>
  <si>
    <t>Целевая статья</t>
  </si>
  <si>
    <t>Вид расходов</t>
  </si>
  <si>
    <t>Наименование</t>
  </si>
  <si>
    <t>Руководство и управление в сфере установленных функций органов местного самоуправления</t>
  </si>
  <si>
    <t>Председатель представительного органа</t>
  </si>
  <si>
    <t xml:space="preserve">Фонд оплаты труда государственных (муниципальных) органов </t>
  </si>
  <si>
    <t>122</t>
  </si>
  <si>
    <t xml:space="preserve">Иные выплаты персоналу государственных (муниципальных) органов, за исключением фонда оплаты труда </t>
  </si>
  <si>
    <t>129</t>
  </si>
  <si>
    <t xml:space="preserve">Взносы по обязательному социальному страхованию на выплаты денежного содержания и иные выплаты работникам государственных (мунициапальных) органов </t>
  </si>
  <si>
    <t>Непрограммные расходы органов местного самоуправления</t>
  </si>
  <si>
    <t>Депутаты представительного органа</t>
  </si>
  <si>
    <t>123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</si>
  <si>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</si>
  <si>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>Другие мероприятия по реализации государственных функций</t>
  </si>
  <si>
    <t xml:space="preserve">Социальное обеспечение и иные выплаты населению </t>
  </si>
  <si>
    <t>Развитие муниципальной службы</t>
  </si>
  <si>
    <t>831</t>
  </si>
  <si>
    <t>Организация благоустройства и озеленения района</t>
  </si>
  <si>
    <t>Мероприятия по благоустройству внутригородского района</t>
  </si>
  <si>
    <t>Организация и проведение мероприятий для детей и молодежи в районе</t>
  </si>
  <si>
    <t>Мероприятия по реализация молодежной политики</t>
  </si>
  <si>
    <t>Организация и проведение мероприятий патриотической направленности в районе</t>
  </si>
  <si>
    <t>Организация и проведение культурно-массовых мероприятий</t>
  </si>
  <si>
    <t xml:space="preserve">Мероприятия в сфере культуры </t>
  </si>
  <si>
    <t>Обеспечение выполнения социальных обязательств</t>
  </si>
  <si>
    <t>Дополнительное пенсионное обеспечение муниципальных служащих</t>
  </si>
  <si>
    <t>Организация и проведение спортивно-массовых мероприятий</t>
  </si>
  <si>
    <t>тыс. рублей</t>
  </si>
  <si>
    <t>Исполнение судебных актов Российской Федерации и мировых соглашений по возмещению причиненного вреда</t>
  </si>
  <si>
    <t>В.Е. Макаров</t>
  </si>
  <si>
    <t>Процент исполнения</t>
  </si>
  <si>
    <t>01 0 00 00000</t>
  </si>
  <si>
    <t>01 0 01 00000</t>
  </si>
  <si>
    <t xml:space="preserve">01 0 01 М2115 </t>
  </si>
  <si>
    <t xml:space="preserve">01 0 01 М2115  </t>
  </si>
  <si>
    <t>01 0 01 М2115</t>
  </si>
  <si>
    <t xml:space="preserve">01 0 01 М2045 </t>
  </si>
  <si>
    <t>Прочая закупка товаров, работ и услуг</t>
  </si>
  <si>
    <t>19 0 00 00000</t>
  </si>
  <si>
    <t>19 0 01 00000</t>
  </si>
  <si>
    <t>19 0 01 М2125</t>
  </si>
  <si>
    <t>Иные выплаты, за исключением фода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</si>
  <si>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>администрация Советского района города Челябинска</t>
  </si>
  <si>
    <t>01 0 01 М2035</t>
  </si>
  <si>
    <t>Иные выплаты персоналу государственных (муниципальных) органов, за исключением фонда оплаты труда</t>
  </si>
  <si>
    <t xml:space="preserve">Взносы по обязательному социальному страхованию на выплаты денежного содержания и иные выплаты работникам государственных (муниципальных) органов </t>
  </si>
  <si>
    <t>Фонд оплаты труда государственных (муниципальных) органов и взносы по обязательному социальному страхованию</t>
  </si>
  <si>
    <t>01 0 01 М2045</t>
  </si>
  <si>
    <t xml:space="preserve">01 0 01 М2045  </t>
  </si>
  <si>
    <t>01 0 08 00000</t>
  </si>
  <si>
    <t>01 0 08 М2045</t>
  </si>
  <si>
    <t xml:space="preserve">Прочая закупка товаров, работ и услуг </t>
  </si>
  <si>
    <t>01 0 02 00000</t>
  </si>
  <si>
    <t>01 0 02 М9235</t>
  </si>
  <si>
    <t>19 0 02 00000</t>
  </si>
  <si>
    <t>19 0 02 М9235</t>
  </si>
  <si>
    <t xml:space="preserve">19 0 02 М9235 </t>
  </si>
  <si>
    <t>01 0 03 00000</t>
  </si>
  <si>
    <t>01 0 03 М6205</t>
  </si>
  <si>
    <t>02 0 00 00000</t>
  </si>
  <si>
    <t>Расходы на реализацию приоритетного проекта «Формирование комфортной городской среды» в Советском районе</t>
  </si>
  <si>
    <t>01 0 04 00000</t>
  </si>
  <si>
    <t>01 0 04 М4415</t>
  </si>
  <si>
    <t>01 0 05 00000</t>
  </si>
  <si>
    <t>01 0 05 М4415</t>
  </si>
  <si>
    <t>01 0 06 00000</t>
  </si>
  <si>
    <t>01 0 06 М4405</t>
  </si>
  <si>
    <t>19 0 03 00000</t>
  </si>
  <si>
    <t>19 0 03 М4915</t>
  </si>
  <si>
    <t>01 0 07 00000</t>
  </si>
  <si>
    <t>01 0 07 М2975</t>
  </si>
  <si>
    <t>СОЦИАЛЬНАЯ ПОЛИТИКА</t>
  </si>
  <si>
    <t>ФИЗИЧЕСКАЯ КУЛЬТУРА И СПОРТ</t>
  </si>
  <si>
    <t>МОЛОДЕЖНАЯ ПОЛИТИКА</t>
  </si>
  <si>
    <t xml:space="preserve">Расходы бюджета Советского внутригородского района Челябинского городского округа с внутригородским делением за 2019 год по ведомственной структуре расходов бюджета                                             </t>
  </si>
  <si>
    <t>0107</t>
  </si>
  <si>
    <t>Обеспечение проведения выборов и референдумов</t>
  </si>
  <si>
    <t>880</t>
  </si>
  <si>
    <t>Специальные расходы</t>
  </si>
  <si>
    <t>01 0 02 М9005</t>
  </si>
  <si>
    <t>Обеспечение деятельности органов территориального общественного самоуправления</t>
  </si>
  <si>
    <t>360</t>
  </si>
  <si>
    <t>Иные выплаты населению</t>
  </si>
  <si>
    <t>01 0 02 М9015</t>
  </si>
  <si>
    <t>Обеспечение первичных мер пожарной безопасности</t>
  </si>
  <si>
    <t>01 0 02 М9025</t>
  </si>
  <si>
    <t>Оказание поддержки деятельности народных дружин</t>
  </si>
  <si>
    <t>02 0 F2 55555</t>
  </si>
  <si>
    <t>02 0 F2 00000</t>
  </si>
  <si>
    <t xml:space="preserve">Федеральный проект "Формирование комфортной городской среды" </t>
  </si>
  <si>
    <t>03 0 01 00000</t>
  </si>
  <si>
    <t>03 0 01 М9999</t>
  </si>
  <si>
    <t>Финансовое обеспечение иных расходов бюджетных, автономных и казенных учреждений, органов местного самоуправления</t>
  </si>
  <si>
    <t>03 0 01 S4Ш35</t>
  </si>
  <si>
    <t>Расходы по обустройству объектов благоустройства для повышения привлекательности города и создания комфортной городской среды в Советском районе</t>
  </si>
  <si>
    <t>03 0 07 54345</t>
  </si>
  <si>
    <t>Муниципальная программа "Повышение уровня и качества жизни населения Советского района города Челябинска на 2019-2021 годы"</t>
  </si>
  <si>
    <t>Муниципальная программа "Подготовка общественных пространств к заседанию Совета глав государств - членов Шанхайской организации сотрудничества и встречи глав государств, входящих в объединение БРИКС, в 2020 году"</t>
  </si>
  <si>
    <t>Благоустройство общественных пространств</t>
  </si>
  <si>
    <t>Мероприятия по благоустройству общественных территорий</t>
  </si>
  <si>
    <t>Муниципальная программа "Формирование современной городской среды в Советском районе города Челябинска"</t>
  </si>
  <si>
    <t>03 0 00 00000</t>
  </si>
  <si>
    <t>03 0 07 00000</t>
  </si>
  <si>
    <t>,</t>
  </si>
  <si>
    <t>от 24.11.2020 №13/3</t>
  </si>
</sst>
</file>

<file path=xl/styles.xml><?xml version="1.0" encoding="utf-8"?>
<styleSheet xmlns="http://schemas.openxmlformats.org/spreadsheetml/2006/main">
  <numFmts count="1">
    <numFmt numFmtId="172" formatCode="#,##0.0"/>
  </numFmts>
  <fonts count="29">
    <font>
      <sz val="10"/>
      <name val="Arial Cyr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3"/>
      <name val="Times New Roman"/>
      <family val="1"/>
      <charset val="204"/>
    </font>
    <font>
      <sz val="11"/>
      <color rgb="FF000000"/>
      <name val="Calibri"/>
      <family val="2"/>
      <scheme val="minor"/>
    </font>
    <font>
      <sz val="12"/>
      <color rgb="FF000000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44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27" fillId="0" borderId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7" borderId="1" applyNumberFormat="0" applyAlignment="0" applyProtection="0"/>
    <xf numFmtId="0" fontId="6" fillId="20" borderId="2" applyNumberFormat="0" applyAlignment="0" applyProtection="0"/>
    <xf numFmtId="0" fontId="7" fillId="20" borderId="1" applyNumberFormat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6" applyNumberFormat="0" applyFill="0" applyAlignment="0" applyProtection="0"/>
    <xf numFmtId="0" fontId="12" fillId="21" borderId="7" applyNumberFormat="0" applyAlignment="0" applyProtection="0"/>
    <xf numFmtId="0" fontId="13" fillId="0" borderId="0" applyNumberFormat="0" applyFill="0" applyBorder="0" applyAlignment="0" applyProtection="0"/>
    <xf numFmtId="0" fontId="14" fillId="22" borderId="0" applyNumberFormat="0" applyBorder="0" applyAlignment="0" applyProtection="0"/>
    <xf numFmtId="0" fontId="2" fillId="0" borderId="0"/>
    <xf numFmtId="0" fontId="15" fillId="3" borderId="0" applyNumberFormat="0" applyBorder="0" applyAlignment="0" applyProtection="0"/>
    <xf numFmtId="0" fontId="16" fillId="0" borderId="0" applyNumberFormat="0" applyFill="0" applyBorder="0" applyAlignment="0" applyProtection="0"/>
    <xf numFmtId="0" fontId="1" fillId="23" borderId="8" applyNumberFormat="0" applyFont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9" fillId="4" borderId="0" applyNumberFormat="0" applyBorder="0" applyAlignment="0" applyProtection="0"/>
  </cellStyleXfs>
  <cellXfs count="78">
    <xf numFmtId="0" fontId="0" fillId="0" borderId="0" xfId="0"/>
    <xf numFmtId="0" fontId="20" fillId="0" borderId="0" xfId="37" applyFont="1" applyFill="1" applyAlignment="1">
      <alignment horizontal="right" vertical="center"/>
    </xf>
    <xf numFmtId="0" fontId="20" fillId="0" borderId="0" xfId="0" applyFont="1" applyFill="1" applyAlignment="1">
      <alignment wrapText="1"/>
    </xf>
    <xf numFmtId="49" fontId="20" fillId="0" borderId="0" xfId="0" quotePrefix="1" applyNumberFormat="1" applyFont="1" applyFill="1" applyAlignment="1">
      <alignment wrapText="1"/>
    </xf>
    <xf numFmtId="49" fontId="20" fillId="0" borderId="0" xfId="0" quotePrefix="1" applyNumberFormat="1" applyFont="1" applyFill="1" applyAlignment="1">
      <alignment vertical="center" wrapText="1"/>
    </xf>
    <xf numFmtId="172" fontId="20" fillId="0" borderId="0" xfId="0" applyNumberFormat="1" applyFont="1" applyFill="1" applyAlignment="1">
      <alignment horizontal="right" wrapText="1"/>
    </xf>
    <xf numFmtId="49" fontId="21" fillId="0" borderId="10" xfId="0" applyNumberFormat="1" applyFont="1" applyFill="1" applyBorder="1" applyAlignment="1">
      <alignment horizontal="center" vertical="center" wrapText="1"/>
    </xf>
    <xf numFmtId="0" fontId="21" fillId="0" borderId="10" xfId="0" applyFont="1" applyFill="1" applyBorder="1" applyAlignment="1">
      <alignment horizontal="center" vertical="center"/>
    </xf>
    <xf numFmtId="172" fontId="20" fillId="0" borderId="10" xfId="0" applyNumberFormat="1" applyFont="1" applyFill="1" applyBorder="1" applyAlignment="1">
      <alignment horizontal="center" vertical="center" wrapText="1"/>
    </xf>
    <xf numFmtId="49" fontId="21" fillId="0" borderId="0" xfId="37" applyNumberFormat="1" applyFont="1" applyFill="1" applyBorder="1" applyAlignment="1">
      <alignment horizontal="right"/>
    </xf>
    <xf numFmtId="172" fontId="20" fillId="0" borderId="0" xfId="0" applyNumberFormat="1" applyFont="1" applyFill="1"/>
    <xf numFmtId="0" fontId="20" fillId="0" borderId="0" xfId="0" applyFont="1" applyFill="1"/>
    <xf numFmtId="0" fontId="21" fillId="0" borderId="0" xfId="0" applyFont="1" applyFill="1"/>
    <xf numFmtId="49" fontId="20" fillId="0" borderId="0" xfId="0" applyNumberFormat="1" applyFont="1" applyFill="1" applyAlignment="1">
      <alignment wrapText="1"/>
    </xf>
    <xf numFmtId="49" fontId="20" fillId="0" borderId="0" xfId="0" applyNumberFormat="1" applyFont="1" applyFill="1" applyBorder="1" applyAlignment="1">
      <alignment horizontal="right" wrapText="1"/>
    </xf>
    <xf numFmtId="0" fontId="20" fillId="0" borderId="0" xfId="0" applyFont="1" applyFill="1" applyAlignment="1">
      <alignment horizontal="right"/>
    </xf>
    <xf numFmtId="49" fontId="20" fillId="0" borderId="0" xfId="0" applyNumberFormat="1" applyFont="1" applyFill="1" applyBorder="1" applyAlignment="1">
      <alignment horizontal="right"/>
    </xf>
    <xf numFmtId="49" fontId="20" fillId="0" borderId="0" xfId="0" applyNumberFormat="1" applyFont="1" applyFill="1" applyBorder="1" applyAlignment="1">
      <alignment horizontal="right" vertical="center"/>
    </xf>
    <xf numFmtId="172" fontId="20" fillId="0" borderId="0" xfId="0" applyNumberFormat="1" applyFont="1" applyFill="1" applyBorder="1" applyAlignment="1">
      <alignment horizontal="right"/>
    </xf>
    <xf numFmtId="172" fontId="20" fillId="0" borderId="0" xfId="0" applyNumberFormat="1" applyFont="1" applyFill="1" applyAlignment="1">
      <alignment horizontal="right"/>
    </xf>
    <xf numFmtId="0" fontId="22" fillId="0" borderId="0" xfId="0" applyNumberFormat="1" applyFont="1" applyFill="1" applyAlignment="1">
      <alignment vertical="center"/>
    </xf>
    <xf numFmtId="0" fontId="23" fillId="0" borderId="0" xfId="0" applyFont="1" applyFill="1" applyAlignment="1">
      <alignment vertical="center" wrapText="1"/>
    </xf>
    <xf numFmtId="0" fontId="21" fillId="0" borderId="0" xfId="0" applyFont="1" applyFill="1" applyAlignment="1">
      <alignment wrapText="1"/>
    </xf>
    <xf numFmtId="172" fontId="21" fillId="0" borderId="0" xfId="0" applyNumberFormat="1" applyFont="1" applyFill="1"/>
    <xf numFmtId="49" fontId="20" fillId="0" borderId="0" xfId="0" applyNumberFormat="1" applyFont="1" applyFill="1"/>
    <xf numFmtId="49" fontId="20" fillId="0" borderId="0" xfId="0" applyNumberFormat="1" applyFont="1" applyFill="1" applyAlignment="1">
      <alignment vertical="center"/>
    </xf>
    <xf numFmtId="49" fontId="20" fillId="0" borderId="11" xfId="0" applyNumberFormat="1" applyFont="1" applyFill="1" applyBorder="1" applyAlignment="1">
      <alignment horizontal="center" vertical="center" textRotation="90" wrapText="1"/>
    </xf>
    <xf numFmtId="49" fontId="20" fillId="0" borderId="12" xfId="0" applyNumberFormat="1" applyFont="1" applyFill="1" applyBorder="1" applyAlignment="1">
      <alignment horizontal="center" vertical="center" textRotation="90" wrapText="1"/>
    </xf>
    <xf numFmtId="49" fontId="20" fillId="0" borderId="11" xfId="0" applyNumberFormat="1" applyFont="1" applyFill="1" applyBorder="1" applyAlignment="1">
      <alignment horizontal="center" vertical="center" wrapText="1"/>
    </xf>
    <xf numFmtId="0" fontId="26" fillId="0" borderId="0" xfId="0" applyFont="1" applyFill="1"/>
    <xf numFmtId="49" fontId="26" fillId="0" borderId="0" xfId="0" applyNumberFormat="1" applyFont="1" applyFill="1"/>
    <xf numFmtId="49" fontId="26" fillId="0" borderId="0" xfId="0" applyNumberFormat="1" applyFont="1" applyFill="1" applyAlignment="1">
      <alignment vertical="center"/>
    </xf>
    <xf numFmtId="49" fontId="26" fillId="0" borderId="0" xfId="0" applyNumberFormat="1" applyFont="1" applyFill="1" applyAlignment="1">
      <alignment wrapText="1"/>
    </xf>
    <xf numFmtId="49" fontId="26" fillId="0" borderId="0" xfId="0" applyNumberFormat="1" applyFont="1" applyFill="1" applyAlignment="1">
      <alignment horizontal="right"/>
    </xf>
    <xf numFmtId="172" fontId="26" fillId="0" borderId="0" xfId="0" applyNumberFormat="1" applyFont="1" applyFill="1"/>
    <xf numFmtId="49" fontId="21" fillId="0" borderId="10" xfId="0" applyNumberFormat="1" applyFont="1" applyFill="1" applyBorder="1" applyAlignment="1">
      <alignment horizontal="left"/>
    </xf>
    <xf numFmtId="0" fontId="21" fillId="0" borderId="10" xfId="0" applyNumberFormat="1" applyFont="1" applyFill="1" applyBorder="1" applyAlignment="1">
      <alignment horizontal="left" wrapText="1"/>
    </xf>
    <xf numFmtId="49" fontId="20" fillId="0" borderId="10" xfId="0" applyNumberFormat="1" applyFont="1" applyFill="1" applyBorder="1" applyAlignment="1">
      <alignment horizontal="left"/>
    </xf>
    <xf numFmtId="0" fontId="20" fillId="0" borderId="10" xfId="0" applyNumberFormat="1" applyFont="1" applyFill="1" applyBorder="1" applyAlignment="1">
      <alignment horizontal="left" wrapText="1"/>
    </xf>
    <xf numFmtId="172" fontId="25" fillId="0" borderId="13" xfId="0" applyNumberFormat="1" applyFont="1" applyBorder="1" applyAlignment="1">
      <alignment horizontal="right"/>
    </xf>
    <xf numFmtId="172" fontId="24" fillId="0" borderId="13" xfId="0" applyNumberFormat="1" applyFont="1" applyBorder="1" applyAlignment="1">
      <alignment horizontal="right"/>
    </xf>
    <xf numFmtId="172" fontId="21" fillId="0" borderId="10" xfId="0" applyNumberFormat="1" applyFont="1" applyFill="1" applyBorder="1" applyAlignment="1">
      <alignment horizontal="right"/>
    </xf>
    <xf numFmtId="172" fontId="20" fillId="0" borderId="10" xfId="0" applyNumberFormat="1" applyFont="1" applyFill="1" applyBorder="1" applyAlignment="1">
      <alignment horizontal="right" wrapText="1"/>
    </xf>
    <xf numFmtId="172" fontId="20" fillId="0" borderId="10" xfId="0" applyNumberFormat="1" applyFont="1" applyFill="1" applyBorder="1" applyAlignment="1">
      <alignment horizontal="right"/>
    </xf>
    <xf numFmtId="172" fontId="25" fillId="0" borderId="13" xfId="0" applyNumberFormat="1" applyFont="1" applyFill="1" applyBorder="1" applyAlignment="1">
      <alignment horizontal="right"/>
    </xf>
    <xf numFmtId="172" fontId="24" fillId="0" borderId="13" xfId="0" applyNumberFormat="1" applyFont="1" applyFill="1" applyBorder="1" applyAlignment="1">
      <alignment horizontal="right"/>
    </xf>
    <xf numFmtId="0" fontId="28" fillId="0" borderId="19" xfId="19" applyNumberFormat="1" applyFont="1" applyFill="1" applyBorder="1" applyAlignment="1">
      <alignment horizontal="left" wrapText="1"/>
    </xf>
    <xf numFmtId="172" fontId="25" fillId="0" borderId="13" xfId="0" applyNumberFormat="1" applyFont="1" applyBorder="1" applyAlignment="1"/>
    <xf numFmtId="172" fontId="25" fillId="0" borderId="13" xfId="0" applyNumberFormat="1" applyFont="1" applyFill="1" applyBorder="1" applyAlignment="1"/>
    <xf numFmtId="172" fontId="24" fillId="0" borderId="13" xfId="0" applyNumberFormat="1" applyFont="1" applyBorder="1" applyAlignment="1"/>
    <xf numFmtId="172" fontId="24" fillId="0" borderId="13" xfId="0" applyNumberFormat="1" applyFont="1" applyFill="1" applyBorder="1" applyAlignment="1"/>
    <xf numFmtId="172" fontId="24" fillId="24" borderId="13" xfId="0" applyNumberFormat="1" applyFont="1" applyFill="1" applyBorder="1" applyAlignment="1"/>
    <xf numFmtId="172" fontId="21" fillId="0" borderId="10" xfId="0" applyNumberFormat="1" applyFont="1" applyFill="1" applyBorder="1" applyAlignment="1">
      <alignment horizontal="right" wrapText="1"/>
    </xf>
    <xf numFmtId="49" fontId="20" fillId="0" borderId="10" xfId="0" applyNumberFormat="1" applyFont="1" applyFill="1" applyBorder="1" applyAlignment="1"/>
    <xf numFmtId="49" fontId="20" fillId="0" borderId="13" xfId="0" applyNumberFormat="1" applyFont="1" applyBorder="1" applyAlignment="1">
      <alignment horizontal="left"/>
    </xf>
    <xf numFmtId="0" fontId="20" fillId="0" borderId="13" xfId="0" applyNumberFormat="1" applyFont="1" applyBorder="1" applyAlignment="1">
      <alignment horizontal="justify" wrapText="1"/>
    </xf>
    <xf numFmtId="49" fontId="20" fillId="24" borderId="13" xfId="0" applyNumberFormat="1" applyFont="1" applyFill="1" applyBorder="1" applyAlignment="1">
      <alignment horizontal="left"/>
    </xf>
    <xf numFmtId="49" fontId="20" fillId="24" borderId="13" xfId="0" applyNumberFormat="1" applyFont="1" applyFill="1" applyBorder="1" applyAlignment="1">
      <alignment horizontal="left" wrapText="1"/>
    </xf>
    <xf numFmtId="172" fontId="24" fillId="0" borderId="14" xfId="0" applyNumberFormat="1" applyFont="1" applyBorder="1" applyAlignment="1"/>
    <xf numFmtId="0" fontId="28" fillId="0" borderId="20" xfId="19" applyNumberFormat="1" applyFont="1" applyFill="1" applyBorder="1" applyAlignment="1">
      <alignment horizontal="left" wrapText="1"/>
    </xf>
    <xf numFmtId="0" fontId="20" fillId="24" borderId="13" xfId="0" applyNumberFormat="1" applyFont="1" applyFill="1" applyBorder="1" applyAlignment="1">
      <alignment horizontal="justify" wrapText="1"/>
    </xf>
    <xf numFmtId="0" fontId="20" fillId="24" borderId="13" xfId="0" applyNumberFormat="1" applyFont="1" applyFill="1" applyBorder="1" applyAlignment="1">
      <alignment horizontal="left" wrapText="1"/>
    </xf>
    <xf numFmtId="0" fontId="20" fillId="0" borderId="10" xfId="0" applyNumberFormat="1" applyFont="1" applyFill="1" applyBorder="1" applyAlignment="1">
      <alignment wrapText="1"/>
    </xf>
    <xf numFmtId="49" fontId="20" fillId="24" borderId="15" xfId="0" applyNumberFormat="1" applyFont="1" applyFill="1" applyBorder="1" applyAlignment="1">
      <alignment horizontal="left"/>
    </xf>
    <xf numFmtId="0" fontId="20" fillId="24" borderId="16" xfId="0" applyNumberFormat="1" applyFont="1" applyFill="1" applyBorder="1" applyAlignment="1">
      <alignment horizontal="justify" wrapText="1"/>
    </xf>
    <xf numFmtId="49" fontId="20" fillId="24" borderId="16" xfId="0" applyNumberFormat="1" applyFont="1" applyFill="1" applyBorder="1" applyAlignment="1">
      <alignment horizontal="left"/>
    </xf>
    <xf numFmtId="49" fontId="20" fillId="24" borderId="17" xfId="0" applyNumberFormat="1" applyFont="1" applyFill="1" applyBorder="1" applyAlignment="1">
      <alignment horizontal="left"/>
    </xf>
    <xf numFmtId="49" fontId="20" fillId="0" borderId="18" xfId="0" applyNumberFormat="1" applyFont="1" applyFill="1" applyBorder="1" applyAlignment="1">
      <alignment horizontal="left"/>
    </xf>
    <xf numFmtId="49" fontId="20" fillId="24" borderId="10" xfId="0" applyNumberFormat="1" applyFont="1" applyFill="1" applyBorder="1" applyAlignment="1">
      <alignment horizontal="left"/>
    </xf>
    <xf numFmtId="0" fontId="24" fillId="24" borderId="13" xfId="0" applyNumberFormat="1" applyFont="1" applyFill="1" applyBorder="1" applyAlignment="1">
      <alignment horizontal="justify" wrapText="1"/>
    </xf>
    <xf numFmtId="0" fontId="24" fillId="24" borderId="10" xfId="0" applyNumberFormat="1" applyFont="1" applyFill="1" applyBorder="1" applyAlignment="1">
      <alignment wrapText="1"/>
    </xf>
    <xf numFmtId="0" fontId="20" fillId="24" borderId="10" xfId="0" applyNumberFormat="1" applyFont="1" applyFill="1" applyBorder="1" applyAlignment="1">
      <alignment wrapText="1"/>
    </xf>
    <xf numFmtId="49" fontId="24" fillId="24" borderId="10" xfId="0" applyNumberFormat="1" applyFont="1" applyFill="1" applyBorder="1" applyAlignment="1"/>
    <xf numFmtId="49" fontId="24" fillId="24" borderId="10" xfId="0" applyNumberFormat="1" applyFont="1" applyFill="1" applyBorder="1"/>
    <xf numFmtId="0" fontId="20" fillId="0" borderId="19" xfId="0" applyNumberFormat="1" applyFont="1" applyBorder="1" applyAlignment="1">
      <alignment horizontal="justify" wrapText="1"/>
    </xf>
    <xf numFmtId="172" fontId="24" fillId="0" borderId="14" xfId="0" applyNumberFormat="1" applyFont="1" applyFill="1" applyBorder="1" applyAlignment="1"/>
    <xf numFmtId="0" fontId="20" fillId="0" borderId="16" xfId="0" applyNumberFormat="1" applyFont="1" applyBorder="1" applyAlignment="1">
      <alignment horizontal="justify" wrapText="1"/>
    </xf>
    <xf numFmtId="0" fontId="22" fillId="0" borderId="0" xfId="0" applyNumberFormat="1" applyFont="1" applyFill="1" applyAlignment="1">
      <alignment horizontal="center" vertical="center" wrapText="1"/>
    </xf>
  </cellXfs>
  <cellStyles count="44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Normal" xfId="19"/>
    <cellStyle name="Акцент1" xfId="20" builtinId="29" customBuiltin="1"/>
    <cellStyle name="Акцент2" xfId="21" builtinId="33" customBuiltin="1"/>
    <cellStyle name="Акцент3" xfId="22" builtinId="37" customBuiltin="1"/>
    <cellStyle name="Акцент4" xfId="23" builtinId="41" customBuiltin="1"/>
    <cellStyle name="Акцент5" xfId="24" builtinId="45" customBuiltin="1"/>
    <cellStyle name="Акцент6" xfId="25" builtinId="49" customBuiltin="1"/>
    <cellStyle name="Ввод " xfId="26" builtinId="20" customBuiltin="1"/>
    <cellStyle name="Вывод" xfId="27" builtinId="21" customBuiltin="1"/>
    <cellStyle name="Вычисление" xfId="28" builtinId="22" customBuiltin="1"/>
    <cellStyle name="Заголовок 1" xfId="29" builtinId="16" customBuiltin="1"/>
    <cellStyle name="Заголовок 2" xfId="30" builtinId="17" customBuiltin="1"/>
    <cellStyle name="Заголовок 3" xfId="31" builtinId="18" customBuiltin="1"/>
    <cellStyle name="Заголовок 4" xfId="32" builtinId="19" customBuiltin="1"/>
    <cellStyle name="Итог" xfId="33" builtinId="25" customBuiltin="1"/>
    <cellStyle name="Контрольная ячейка" xfId="34" builtinId="23" customBuiltin="1"/>
    <cellStyle name="Название" xfId="35" builtinId="15" customBuiltin="1"/>
    <cellStyle name="Нейтральный" xfId="36" builtinId="28" customBuiltin="1"/>
    <cellStyle name="Обычный" xfId="0" builtinId="0"/>
    <cellStyle name="Обычный_Приложения к проекту решения Чел.гор.Думы" xfId="37"/>
    <cellStyle name="Плохой" xfId="38" builtinId="27" customBuiltin="1"/>
    <cellStyle name="Пояснение" xfId="39" builtinId="53" customBuiltin="1"/>
    <cellStyle name="Примечание" xfId="40" builtinId="10" customBuiltin="1"/>
    <cellStyle name="Связанная ячейка" xfId="41" builtinId="24" customBuiltin="1"/>
    <cellStyle name="Текст предупреждения" xfId="42" builtinId="11" customBuiltin="1"/>
    <cellStyle name="Хороший" xfId="43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49"/>
  <sheetViews>
    <sheetView tabSelected="1" view="pageLayout" topLeftCell="A97" zoomScale="120" zoomScaleNormal="96" zoomScalePageLayoutView="120" workbookViewId="0">
      <selection activeCell="E24" sqref="E24"/>
    </sheetView>
  </sheetViews>
  <sheetFormatPr defaultRowHeight="15.75"/>
  <cols>
    <col min="1" max="1" width="4.5703125" style="11" customWidth="1"/>
    <col min="2" max="2" width="4.85546875" style="24" customWidth="1"/>
    <col min="3" max="3" width="14.5703125" style="24" customWidth="1"/>
    <col min="4" max="4" width="4.140625" style="24" customWidth="1"/>
    <col min="5" max="5" width="41.85546875" style="25" customWidth="1"/>
    <col min="6" max="6" width="12.85546875" style="13" customWidth="1"/>
    <col min="7" max="7" width="12.28515625" style="13" customWidth="1"/>
    <col min="8" max="8" width="12.85546875" style="13" customWidth="1"/>
    <col min="9" max="9" width="11.140625" style="10" customWidth="1"/>
    <col min="10" max="16384" width="9.140625" style="11"/>
  </cols>
  <sheetData>
    <row r="1" spans="1:9" s="15" customFormat="1">
      <c r="B1" s="16"/>
      <c r="C1" s="16"/>
      <c r="D1" s="16"/>
      <c r="E1" s="17"/>
      <c r="F1" s="14"/>
      <c r="G1" s="14"/>
      <c r="H1" s="18" t="s">
        <v>61</v>
      </c>
      <c r="I1" s="19"/>
    </row>
    <row r="2" spans="1:9" s="15" customFormat="1">
      <c r="B2" s="16"/>
      <c r="C2" s="16"/>
      <c r="D2" s="16"/>
      <c r="E2" s="17"/>
      <c r="F2" s="1"/>
      <c r="G2" s="1"/>
      <c r="H2" s="1" t="s">
        <v>35</v>
      </c>
      <c r="I2" s="19"/>
    </row>
    <row r="3" spans="1:9" s="15" customFormat="1">
      <c r="B3" s="16"/>
      <c r="C3" s="16"/>
      <c r="D3" s="16"/>
      <c r="E3" s="17"/>
      <c r="F3" s="1"/>
      <c r="G3" s="1"/>
      <c r="H3" s="1" t="s">
        <v>36</v>
      </c>
      <c r="I3" s="19"/>
    </row>
    <row r="4" spans="1:9" s="15" customFormat="1">
      <c r="B4" s="16"/>
      <c r="C4" s="16"/>
      <c r="D4" s="16"/>
      <c r="E4" s="17"/>
      <c r="F4" s="1"/>
      <c r="G4" s="1"/>
      <c r="H4" s="1" t="s">
        <v>169</v>
      </c>
      <c r="I4" s="19"/>
    </row>
    <row r="5" spans="1:9" s="15" customFormat="1" ht="17.25" customHeight="1">
      <c r="B5" s="16"/>
      <c r="C5" s="16"/>
      <c r="D5" s="16"/>
      <c r="E5" s="17"/>
      <c r="F5" s="1"/>
      <c r="G5" s="1"/>
      <c r="H5" s="1"/>
      <c r="I5" s="19"/>
    </row>
    <row r="6" spans="1:9" s="21" customFormat="1" ht="57" customHeight="1">
      <c r="A6" s="77" t="s">
        <v>139</v>
      </c>
      <c r="B6" s="77"/>
      <c r="C6" s="77"/>
      <c r="D6" s="77"/>
      <c r="E6" s="77"/>
      <c r="F6" s="77"/>
      <c r="G6" s="77"/>
      <c r="H6" s="77"/>
      <c r="I6" s="20"/>
    </row>
    <row r="7" spans="1:9" s="2" customFormat="1" ht="24" customHeight="1">
      <c r="B7" s="3"/>
      <c r="C7" s="3"/>
      <c r="D7" s="3"/>
      <c r="E7" s="4"/>
      <c r="F7" s="3"/>
      <c r="G7" s="3"/>
      <c r="H7" s="5" t="s">
        <v>92</v>
      </c>
    </row>
    <row r="8" spans="1:9" s="22" customFormat="1" ht="103.9" customHeight="1">
      <c r="A8" s="26" t="s">
        <v>62</v>
      </c>
      <c r="B8" s="26" t="s">
        <v>63</v>
      </c>
      <c r="C8" s="27" t="s">
        <v>64</v>
      </c>
      <c r="D8" s="26" t="s">
        <v>65</v>
      </c>
      <c r="E8" s="28" t="s">
        <v>66</v>
      </c>
      <c r="F8" s="8" t="s">
        <v>59</v>
      </c>
      <c r="G8" s="8" t="s">
        <v>60</v>
      </c>
      <c r="H8" s="8" t="s">
        <v>95</v>
      </c>
    </row>
    <row r="9" spans="1:9" s="12" customFormat="1" ht="17.25" customHeight="1">
      <c r="A9" s="6" t="s">
        <v>0</v>
      </c>
      <c r="B9" s="6" t="s">
        <v>1</v>
      </c>
      <c r="C9" s="6" t="s">
        <v>2</v>
      </c>
      <c r="D9" s="6" t="s">
        <v>3</v>
      </c>
      <c r="E9" s="6" t="s">
        <v>4</v>
      </c>
      <c r="F9" s="6" t="s">
        <v>5</v>
      </c>
      <c r="G9" s="7">
        <v>7</v>
      </c>
      <c r="H9" s="7">
        <v>8</v>
      </c>
    </row>
    <row r="10" spans="1:9" s="12" customFormat="1" ht="34.5" customHeight="1">
      <c r="A10" s="35" t="s">
        <v>49</v>
      </c>
      <c r="B10" s="35"/>
      <c r="C10" s="35"/>
      <c r="D10" s="35"/>
      <c r="E10" s="36" t="s">
        <v>51</v>
      </c>
      <c r="F10" s="39">
        <f>F11</f>
        <v>5158.8</v>
      </c>
      <c r="G10" s="44">
        <f>G11</f>
        <v>5051.5</v>
      </c>
      <c r="H10" s="41">
        <f>G10/F10*100</f>
        <v>97.920058928432965</v>
      </c>
      <c r="I10" s="23"/>
    </row>
    <row r="11" spans="1:9" ht="16.5" customHeight="1">
      <c r="A11" s="37" t="s">
        <v>49</v>
      </c>
      <c r="B11" s="37" t="s">
        <v>7</v>
      </c>
      <c r="C11" s="37"/>
      <c r="D11" s="37"/>
      <c r="E11" s="38" t="s">
        <v>6</v>
      </c>
      <c r="F11" s="40">
        <f>F12</f>
        <v>5158.8</v>
      </c>
      <c r="G11" s="45">
        <f>G12</f>
        <v>5051.5</v>
      </c>
      <c r="H11" s="42">
        <f t="shared" ref="H11:H89" si="0">G11/F11*100</f>
        <v>97.920058928432965</v>
      </c>
      <c r="I11" s="9"/>
    </row>
    <row r="12" spans="1:9" ht="78" customHeight="1">
      <c r="A12" s="37" t="s">
        <v>49</v>
      </c>
      <c r="B12" s="37" t="s">
        <v>12</v>
      </c>
      <c r="C12" s="37"/>
      <c r="D12" s="37"/>
      <c r="E12" s="38" t="s">
        <v>11</v>
      </c>
      <c r="F12" s="40">
        <f>F13+F27</f>
        <v>5158.8</v>
      </c>
      <c r="G12" s="45">
        <f>G13+G27</f>
        <v>5051.5</v>
      </c>
      <c r="H12" s="42">
        <f t="shared" si="0"/>
        <v>97.920058928432965</v>
      </c>
    </row>
    <row r="13" spans="1:9" ht="63">
      <c r="A13" s="37" t="s">
        <v>49</v>
      </c>
      <c r="B13" s="37" t="s">
        <v>12</v>
      </c>
      <c r="C13" s="37" t="s">
        <v>96</v>
      </c>
      <c r="D13" s="37"/>
      <c r="E13" s="38" t="s">
        <v>161</v>
      </c>
      <c r="F13" s="40">
        <f>F14</f>
        <v>4234.8</v>
      </c>
      <c r="G13" s="45">
        <f>G14</f>
        <v>4234.8</v>
      </c>
      <c r="H13" s="42">
        <f t="shared" si="0"/>
        <v>100</v>
      </c>
    </row>
    <row r="14" spans="1:9" ht="47.25">
      <c r="A14" s="37" t="s">
        <v>49</v>
      </c>
      <c r="B14" s="37" t="s">
        <v>12</v>
      </c>
      <c r="C14" s="37" t="s">
        <v>97</v>
      </c>
      <c r="D14" s="37"/>
      <c r="E14" s="38" t="s">
        <v>67</v>
      </c>
      <c r="F14" s="40">
        <f>F15+F20</f>
        <v>4234.8</v>
      </c>
      <c r="G14" s="45">
        <f>G15+G20</f>
        <v>4234.8</v>
      </c>
      <c r="H14" s="42">
        <f t="shared" si="0"/>
        <v>100</v>
      </c>
    </row>
    <row r="15" spans="1:9">
      <c r="A15" s="37" t="s">
        <v>49</v>
      </c>
      <c r="B15" s="37" t="s">
        <v>12</v>
      </c>
      <c r="C15" s="37" t="s">
        <v>98</v>
      </c>
      <c r="D15" s="37"/>
      <c r="E15" s="38" t="s">
        <v>68</v>
      </c>
      <c r="F15" s="40">
        <f>F16</f>
        <v>1661.8</v>
      </c>
      <c r="G15" s="45">
        <f>G16</f>
        <v>1661.8</v>
      </c>
      <c r="H15" s="42">
        <f t="shared" si="0"/>
        <v>100</v>
      </c>
    </row>
    <row r="16" spans="1:9" ht="98.25" customHeight="1">
      <c r="A16" s="37" t="s">
        <v>49</v>
      </c>
      <c r="B16" s="37" t="s">
        <v>12</v>
      </c>
      <c r="C16" s="37" t="s">
        <v>99</v>
      </c>
      <c r="D16" s="37" t="s">
        <v>31</v>
      </c>
      <c r="E16" s="38" t="s">
        <v>30</v>
      </c>
      <c r="F16" s="40">
        <f>F17+F18+F19</f>
        <v>1661.8</v>
      </c>
      <c r="G16" s="45">
        <f>G17+G18+G19</f>
        <v>1661.8</v>
      </c>
      <c r="H16" s="42">
        <f t="shared" si="0"/>
        <v>100</v>
      </c>
    </row>
    <row r="17" spans="1:9" ht="31.5">
      <c r="A17" s="37" t="s">
        <v>49</v>
      </c>
      <c r="B17" s="37" t="s">
        <v>12</v>
      </c>
      <c r="C17" s="37" t="s">
        <v>98</v>
      </c>
      <c r="D17" s="37" t="s">
        <v>25</v>
      </c>
      <c r="E17" s="38" t="s">
        <v>69</v>
      </c>
      <c r="F17" s="40">
        <v>1288.8</v>
      </c>
      <c r="G17" s="45">
        <v>1288.8</v>
      </c>
      <c r="H17" s="42">
        <f t="shared" si="0"/>
        <v>100</v>
      </c>
      <c r="I17" s="11"/>
    </row>
    <row r="18" spans="1:9" ht="48" customHeight="1">
      <c r="A18" s="37" t="s">
        <v>49</v>
      </c>
      <c r="B18" s="37" t="s">
        <v>12</v>
      </c>
      <c r="C18" s="37" t="s">
        <v>98</v>
      </c>
      <c r="D18" s="37" t="s">
        <v>70</v>
      </c>
      <c r="E18" s="38" t="s">
        <v>71</v>
      </c>
      <c r="F18" s="40">
        <v>36</v>
      </c>
      <c r="G18" s="45">
        <v>36</v>
      </c>
      <c r="H18" s="42">
        <f t="shared" si="0"/>
        <v>100</v>
      </c>
      <c r="I18" s="11"/>
    </row>
    <row r="19" spans="1:9" ht="80.25" customHeight="1">
      <c r="A19" s="37" t="s">
        <v>49</v>
      </c>
      <c r="B19" s="37" t="s">
        <v>12</v>
      </c>
      <c r="C19" s="37" t="s">
        <v>100</v>
      </c>
      <c r="D19" s="37" t="s">
        <v>72</v>
      </c>
      <c r="E19" s="38" t="s">
        <v>73</v>
      </c>
      <c r="F19" s="40">
        <v>337</v>
      </c>
      <c r="G19" s="45">
        <v>337</v>
      </c>
      <c r="H19" s="42">
        <f t="shared" si="0"/>
        <v>100</v>
      </c>
      <c r="I19" s="11"/>
    </row>
    <row r="20" spans="1:9">
      <c r="A20" s="37" t="s">
        <v>49</v>
      </c>
      <c r="B20" s="37" t="s">
        <v>12</v>
      </c>
      <c r="C20" s="37" t="s">
        <v>101</v>
      </c>
      <c r="D20" s="37"/>
      <c r="E20" s="38" t="s">
        <v>13</v>
      </c>
      <c r="F20" s="40">
        <f>F21+F24</f>
        <v>2573</v>
      </c>
      <c r="G20" s="45">
        <f>G21+G24</f>
        <v>2573</v>
      </c>
      <c r="H20" s="42">
        <f t="shared" si="0"/>
        <v>100</v>
      </c>
      <c r="I20" s="11"/>
    </row>
    <row r="21" spans="1:9" ht="91.5" customHeight="1">
      <c r="A21" s="37" t="s">
        <v>49</v>
      </c>
      <c r="B21" s="37" t="s">
        <v>12</v>
      </c>
      <c r="C21" s="37" t="s">
        <v>101</v>
      </c>
      <c r="D21" s="37" t="s">
        <v>31</v>
      </c>
      <c r="E21" s="38" t="s">
        <v>30</v>
      </c>
      <c r="F21" s="40">
        <f>F22+F23</f>
        <v>2194.9</v>
      </c>
      <c r="G21" s="45">
        <f>G22+G23</f>
        <v>2194.9</v>
      </c>
      <c r="H21" s="42">
        <f t="shared" si="0"/>
        <v>100</v>
      </c>
      <c r="I21" s="11"/>
    </row>
    <row r="22" spans="1:9" ht="31.5">
      <c r="A22" s="37" t="s">
        <v>49</v>
      </c>
      <c r="B22" s="37" t="s">
        <v>12</v>
      </c>
      <c r="C22" s="37" t="s">
        <v>101</v>
      </c>
      <c r="D22" s="37" t="s">
        <v>25</v>
      </c>
      <c r="E22" s="38" t="s">
        <v>69</v>
      </c>
      <c r="F22" s="40">
        <v>1641.5</v>
      </c>
      <c r="G22" s="45">
        <v>1641.5</v>
      </c>
      <c r="H22" s="42">
        <f t="shared" si="0"/>
        <v>100</v>
      </c>
      <c r="I22" s="11"/>
    </row>
    <row r="23" spans="1:9" ht="80.45" customHeight="1">
      <c r="A23" s="37" t="s">
        <v>49</v>
      </c>
      <c r="B23" s="37" t="s">
        <v>12</v>
      </c>
      <c r="C23" s="37" t="s">
        <v>101</v>
      </c>
      <c r="D23" s="37" t="s">
        <v>72</v>
      </c>
      <c r="E23" s="38" t="s">
        <v>73</v>
      </c>
      <c r="F23" s="40">
        <v>553.4</v>
      </c>
      <c r="G23" s="45">
        <v>553.4</v>
      </c>
      <c r="H23" s="42">
        <f t="shared" si="0"/>
        <v>100</v>
      </c>
      <c r="I23" s="11"/>
    </row>
    <row r="24" spans="1:9" ht="46.5" customHeight="1">
      <c r="A24" s="37" t="s">
        <v>49</v>
      </c>
      <c r="B24" s="37" t="s">
        <v>12</v>
      </c>
      <c r="C24" s="37" t="s">
        <v>101</v>
      </c>
      <c r="D24" s="37" t="s">
        <v>32</v>
      </c>
      <c r="E24" s="38" t="s">
        <v>47</v>
      </c>
      <c r="F24" s="40">
        <f>F25+F26</f>
        <v>378.1</v>
      </c>
      <c r="G24" s="45">
        <f>G25+G26</f>
        <v>378.1</v>
      </c>
      <c r="H24" s="42">
        <f t="shared" si="0"/>
        <v>100</v>
      </c>
      <c r="I24" s="11"/>
    </row>
    <row r="25" spans="1:9" ht="47.25">
      <c r="A25" s="37" t="s">
        <v>49</v>
      </c>
      <c r="B25" s="37" t="s">
        <v>12</v>
      </c>
      <c r="C25" s="37" t="s">
        <v>101</v>
      </c>
      <c r="D25" s="37" t="s">
        <v>28</v>
      </c>
      <c r="E25" s="38" t="s">
        <v>27</v>
      </c>
      <c r="F25" s="40">
        <v>95.8</v>
      </c>
      <c r="G25" s="45">
        <v>95.8</v>
      </c>
      <c r="H25" s="42">
        <f t="shared" si="0"/>
        <v>100</v>
      </c>
      <c r="I25" s="11"/>
    </row>
    <row r="26" spans="1:9">
      <c r="A26" s="37" t="s">
        <v>49</v>
      </c>
      <c r="B26" s="37" t="s">
        <v>12</v>
      </c>
      <c r="C26" s="37" t="s">
        <v>101</v>
      </c>
      <c r="D26" s="37" t="s">
        <v>26</v>
      </c>
      <c r="E26" s="38" t="s">
        <v>102</v>
      </c>
      <c r="F26" s="40">
        <v>282.3</v>
      </c>
      <c r="G26" s="45">
        <v>282.3</v>
      </c>
      <c r="H26" s="42">
        <f t="shared" si="0"/>
        <v>100</v>
      </c>
      <c r="I26" s="11"/>
    </row>
    <row r="27" spans="1:9" ht="31.5">
      <c r="A27" s="37" t="s">
        <v>49</v>
      </c>
      <c r="B27" s="37" t="s">
        <v>12</v>
      </c>
      <c r="C27" s="37" t="s">
        <v>103</v>
      </c>
      <c r="D27" s="37"/>
      <c r="E27" s="38" t="s">
        <v>74</v>
      </c>
      <c r="F27" s="40">
        <f t="shared" ref="F27:G30" si="1">F28</f>
        <v>924</v>
      </c>
      <c r="G27" s="45">
        <f t="shared" si="1"/>
        <v>816.7</v>
      </c>
      <c r="H27" s="42">
        <f t="shared" si="0"/>
        <v>88.387445887445892</v>
      </c>
      <c r="I27" s="11"/>
    </row>
    <row r="28" spans="1:9" ht="47.25">
      <c r="A28" s="37" t="s">
        <v>49</v>
      </c>
      <c r="B28" s="37" t="s">
        <v>12</v>
      </c>
      <c r="C28" s="37" t="s">
        <v>104</v>
      </c>
      <c r="D28" s="37"/>
      <c r="E28" s="38" t="s">
        <v>67</v>
      </c>
      <c r="F28" s="40">
        <f t="shared" si="1"/>
        <v>924</v>
      </c>
      <c r="G28" s="45">
        <f t="shared" si="1"/>
        <v>816.7</v>
      </c>
      <c r="H28" s="42">
        <f t="shared" si="0"/>
        <v>88.387445887445892</v>
      </c>
      <c r="I28" s="11"/>
    </row>
    <row r="29" spans="1:9">
      <c r="A29" s="37" t="s">
        <v>49</v>
      </c>
      <c r="B29" s="37" t="s">
        <v>12</v>
      </c>
      <c r="C29" s="37" t="s">
        <v>105</v>
      </c>
      <c r="D29" s="37"/>
      <c r="E29" s="38" t="s">
        <v>75</v>
      </c>
      <c r="F29" s="40">
        <f t="shared" si="1"/>
        <v>924</v>
      </c>
      <c r="G29" s="45">
        <f t="shared" si="1"/>
        <v>816.7</v>
      </c>
      <c r="H29" s="42">
        <f t="shared" si="0"/>
        <v>88.387445887445892</v>
      </c>
      <c r="I29" s="11"/>
    </row>
    <row r="30" spans="1:9" ht="94.5">
      <c r="A30" s="37" t="s">
        <v>49</v>
      </c>
      <c r="B30" s="37" t="s">
        <v>12</v>
      </c>
      <c r="C30" s="37" t="s">
        <v>105</v>
      </c>
      <c r="D30" s="37" t="s">
        <v>31</v>
      </c>
      <c r="E30" s="38" t="s">
        <v>30</v>
      </c>
      <c r="F30" s="40">
        <f t="shared" si="1"/>
        <v>924</v>
      </c>
      <c r="G30" s="45">
        <f t="shared" si="1"/>
        <v>816.7</v>
      </c>
      <c r="H30" s="42">
        <f t="shared" si="0"/>
        <v>88.387445887445892</v>
      </c>
      <c r="I30" s="11"/>
    </row>
    <row r="31" spans="1:9" ht="78.75" customHeight="1">
      <c r="A31" s="37" t="s">
        <v>49</v>
      </c>
      <c r="B31" s="37" t="s">
        <v>12</v>
      </c>
      <c r="C31" s="37" t="s">
        <v>105</v>
      </c>
      <c r="D31" s="37" t="s">
        <v>76</v>
      </c>
      <c r="E31" s="38" t="s">
        <v>106</v>
      </c>
      <c r="F31" s="40">
        <v>924</v>
      </c>
      <c r="G31" s="45">
        <v>816.7</v>
      </c>
      <c r="H31" s="42">
        <f t="shared" si="0"/>
        <v>88.387445887445892</v>
      </c>
      <c r="I31" s="11"/>
    </row>
    <row r="32" spans="1:9" s="12" customFormat="1" ht="31.5">
      <c r="A32" s="35" t="s">
        <v>50</v>
      </c>
      <c r="B32" s="35"/>
      <c r="C32" s="35"/>
      <c r="D32" s="35"/>
      <c r="E32" s="36" t="s">
        <v>107</v>
      </c>
      <c r="F32" s="47">
        <f>F33+F90+F114+F124+F131+F138</f>
        <v>195261.8</v>
      </c>
      <c r="G32" s="48">
        <f>G33+G90+G114+G124+G131+G138</f>
        <v>178642.5</v>
      </c>
      <c r="H32" s="41">
        <f t="shared" si="0"/>
        <v>91.488709005038373</v>
      </c>
    </row>
    <row r="33" spans="1:11" ht="18" customHeight="1">
      <c r="A33" s="37" t="s">
        <v>50</v>
      </c>
      <c r="B33" s="37" t="s">
        <v>7</v>
      </c>
      <c r="C33" s="37"/>
      <c r="D33" s="37"/>
      <c r="E33" s="38" t="s">
        <v>6</v>
      </c>
      <c r="F33" s="49">
        <f>F34+F41+F65+F59</f>
        <v>51855.9</v>
      </c>
      <c r="G33" s="49">
        <f>G34+G41+G65+G59</f>
        <v>49573.799999999996</v>
      </c>
      <c r="H33" s="43">
        <f t="shared" si="0"/>
        <v>95.599150723447082</v>
      </c>
      <c r="I33" s="11"/>
      <c r="K33" s="10"/>
    </row>
    <row r="34" spans="1:11" ht="48" customHeight="1">
      <c r="A34" s="37" t="s">
        <v>50</v>
      </c>
      <c r="B34" s="37" t="s">
        <v>9</v>
      </c>
      <c r="C34" s="37"/>
      <c r="D34" s="37"/>
      <c r="E34" s="38" t="s">
        <v>8</v>
      </c>
      <c r="F34" s="49">
        <f t="shared" ref="F34:G37" si="2">F35</f>
        <v>2638.1</v>
      </c>
      <c r="G34" s="50">
        <f t="shared" si="2"/>
        <v>2638.1</v>
      </c>
      <c r="H34" s="43">
        <f t="shared" si="0"/>
        <v>100</v>
      </c>
      <c r="I34" s="11"/>
    </row>
    <row r="35" spans="1:11" ht="63">
      <c r="A35" s="37" t="s">
        <v>50</v>
      </c>
      <c r="B35" s="37" t="s">
        <v>9</v>
      </c>
      <c r="C35" s="37" t="s">
        <v>96</v>
      </c>
      <c r="D35" s="37"/>
      <c r="E35" s="38" t="s">
        <v>161</v>
      </c>
      <c r="F35" s="49">
        <f t="shared" si="2"/>
        <v>2638.1</v>
      </c>
      <c r="G35" s="50">
        <f t="shared" si="2"/>
        <v>2638.1</v>
      </c>
      <c r="H35" s="43">
        <f t="shared" si="0"/>
        <v>100</v>
      </c>
      <c r="I35" s="11"/>
    </row>
    <row r="36" spans="1:11" ht="47.25">
      <c r="A36" s="37" t="s">
        <v>50</v>
      </c>
      <c r="B36" s="37" t="s">
        <v>9</v>
      </c>
      <c r="C36" s="37" t="s">
        <v>97</v>
      </c>
      <c r="D36" s="37"/>
      <c r="E36" s="38" t="s">
        <v>67</v>
      </c>
      <c r="F36" s="49">
        <f t="shared" si="2"/>
        <v>2638.1</v>
      </c>
      <c r="G36" s="50">
        <f t="shared" si="2"/>
        <v>2638.1</v>
      </c>
      <c r="H36" s="43">
        <f t="shared" si="0"/>
        <v>100</v>
      </c>
      <c r="I36" s="11"/>
    </row>
    <row r="37" spans="1:11">
      <c r="A37" s="37" t="s">
        <v>50</v>
      </c>
      <c r="B37" s="37" t="s">
        <v>9</v>
      </c>
      <c r="C37" s="37" t="s">
        <v>108</v>
      </c>
      <c r="D37" s="37"/>
      <c r="E37" s="38" t="s">
        <v>10</v>
      </c>
      <c r="F37" s="49">
        <f t="shared" si="2"/>
        <v>2638.1</v>
      </c>
      <c r="G37" s="50">
        <f t="shared" si="2"/>
        <v>2638.1</v>
      </c>
      <c r="H37" s="43">
        <f t="shared" si="0"/>
        <v>100</v>
      </c>
      <c r="I37" s="11"/>
    </row>
    <row r="38" spans="1:11" ht="94.5">
      <c r="A38" s="37" t="s">
        <v>50</v>
      </c>
      <c r="B38" s="37" t="s">
        <v>9</v>
      </c>
      <c r="C38" s="37" t="s">
        <v>108</v>
      </c>
      <c r="D38" s="37" t="s">
        <v>31</v>
      </c>
      <c r="E38" s="38" t="s">
        <v>30</v>
      </c>
      <c r="F38" s="49">
        <f>F39+F40</f>
        <v>2638.1</v>
      </c>
      <c r="G38" s="50">
        <f>G39+G40</f>
        <v>2638.1</v>
      </c>
      <c r="H38" s="43">
        <f t="shared" si="0"/>
        <v>100</v>
      </c>
      <c r="I38" s="11"/>
    </row>
    <row r="39" spans="1:11" ht="31.5">
      <c r="A39" s="37" t="s">
        <v>50</v>
      </c>
      <c r="B39" s="37" t="s">
        <v>9</v>
      </c>
      <c r="C39" s="37" t="s">
        <v>108</v>
      </c>
      <c r="D39" s="37" t="s">
        <v>25</v>
      </c>
      <c r="E39" s="38" t="s">
        <v>69</v>
      </c>
      <c r="F39" s="49">
        <v>2147.1</v>
      </c>
      <c r="G39" s="50">
        <v>2147.1</v>
      </c>
      <c r="H39" s="43">
        <f t="shared" si="0"/>
        <v>100</v>
      </c>
      <c r="I39" s="11"/>
    </row>
    <row r="40" spans="1:11" ht="63" customHeight="1">
      <c r="A40" s="37" t="s">
        <v>50</v>
      </c>
      <c r="B40" s="37" t="s">
        <v>9</v>
      </c>
      <c r="C40" s="37" t="s">
        <v>108</v>
      </c>
      <c r="D40" s="37" t="s">
        <v>72</v>
      </c>
      <c r="E40" s="38" t="s">
        <v>110</v>
      </c>
      <c r="F40" s="51">
        <v>491</v>
      </c>
      <c r="G40" s="50">
        <v>491</v>
      </c>
      <c r="H40" s="43">
        <f t="shared" si="0"/>
        <v>100</v>
      </c>
      <c r="I40" s="11"/>
    </row>
    <row r="41" spans="1:11" ht="77.25" customHeight="1">
      <c r="A41" s="37" t="s">
        <v>50</v>
      </c>
      <c r="B41" s="37" t="s">
        <v>14</v>
      </c>
      <c r="C41" s="37"/>
      <c r="D41" s="37"/>
      <c r="E41" s="38" t="s">
        <v>37</v>
      </c>
      <c r="F41" s="49">
        <f>F42</f>
        <v>42121</v>
      </c>
      <c r="G41" s="51">
        <f>G42</f>
        <v>40657.799999999996</v>
      </c>
      <c r="H41" s="43">
        <f t="shared" si="0"/>
        <v>96.526198333372889</v>
      </c>
      <c r="I41" s="24"/>
    </row>
    <row r="42" spans="1:11" ht="63">
      <c r="A42" s="37" t="s">
        <v>50</v>
      </c>
      <c r="B42" s="37" t="s">
        <v>14</v>
      </c>
      <c r="C42" s="37" t="s">
        <v>96</v>
      </c>
      <c r="D42" s="37"/>
      <c r="E42" s="38" t="s">
        <v>161</v>
      </c>
      <c r="F42" s="49">
        <f>F43+F57</f>
        <v>42121</v>
      </c>
      <c r="G42" s="50">
        <f>G43+G57</f>
        <v>40657.799999999996</v>
      </c>
      <c r="H42" s="43">
        <f t="shared" si="0"/>
        <v>96.526198333372889</v>
      </c>
      <c r="I42" s="11"/>
    </row>
    <row r="43" spans="1:11" ht="47.25">
      <c r="A43" s="37" t="s">
        <v>50</v>
      </c>
      <c r="B43" s="37" t="s">
        <v>14</v>
      </c>
      <c r="C43" s="37" t="s">
        <v>97</v>
      </c>
      <c r="D43" s="37"/>
      <c r="E43" s="38" t="s">
        <v>67</v>
      </c>
      <c r="F43" s="49">
        <f>F44</f>
        <v>41957.4</v>
      </c>
      <c r="G43" s="50">
        <f>G44</f>
        <v>40494.199999999997</v>
      </c>
      <c r="H43" s="43">
        <f t="shared" si="0"/>
        <v>96.512653310262309</v>
      </c>
      <c r="I43" s="11"/>
    </row>
    <row r="44" spans="1:11">
      <c r="A44" s="37" t="s">
        <v>50</v>
      </c>
      <c r="B44" s="37" t="s">
        <v>14</v>
      </c>
      <c r="C44" s="37" t="s">
        <v>101</v>
      </c>
      <c r="D44" s="37"/>
      <c r="E44" s="38" t="s">
        <v>13</v>
      </c>
      <c r="F44" s="49">
        <f>F45+F49+F52</f>
        <v>41957.4</v>
      </c>
      <c r="G44" s="50">
        <f>G45+G49+G52</f>
        <v>40494.199999999997</v>
      </c>
      <c r="H44" s="43">
        <f t="shared" si="0"/>
        <v>96.512653310262309</v>
      </c>
      <c r="I44" s="24"/>
    </row>
    <row r="45" spans="1:11" ht="94.5">
      <c r="A45" s="37" t="s">
        <v>50</v>
      </c>
      <c r="B45" s="37" t="s">
        <v>14</v>
      </c>
      <c r="C45" s="37" t="s">
        <v>101</v>
      </c>
      <c r="D45" s="37" t="s">
        <v>31</v>
      </c>
      <c r="E45" s="38" t="s">
        <v>30</v>
      </c>
      <c r="F45" s="49">
        <f>F46+F47+F48</f>
        <v>34741.800000000003</v>
      </c>
      <c r="G45" s="50">
        <f>G46+G47+G48</f>
        <v>34659.1</v>
      </c>
      <c r="H45" s="43">
        <f t="shared" si="0"/>
        <v>99.761958217478636</v>
      </c>
      <c r="I45" s="11"/>
    </row>
    <row r="46" spans="1:11" ht="51" customHeight="1">
      <c r="A46" s="37" t="s">
        <v>50</v>
      </c>
      <c r="B46" s="37" t="s">
        <v>14</v>
      </c>
      <c r="C46" s="37" t="s">
        <v>101</v>
      </c>
      <c r="D46" s="37" t="s">
        <v>25</v>
      </c>
      <c r="E46" s="38" t="s">
        <v>111</v>
      </c>
      <c r="F46" s="49">
        <v>26755.1</v>
      </c>
      <c r="G46" s="51">
        <v>26755.1</v>
      </c>
      <c r="H46" s="43">
        <f t="shared" si="0"/>
        <v>100</v>
      </c>
      <c r="I46" s="11"/>
    </row>
    <row r="47" spans="1:11" ht="47.25" customHeight="1">
      <c r="A47" s="37" t="s">
        <v>50</v>
      </c>
      <c r="B47" s="37" t="s">
        <v>14</v>
      </c>
      <c r="C47" s="37" t="s">
        <v>112</v>
      </c>
      <c r="D47" s="37" t="s">
        <v>70</v>
      </c>
      <c r="E47" s="38" t="s">
        <v>109</v>
      </c>
      <c r="F47" s="49">
        <v>0.4</v>
      </c>
      <c r="G47" s="50">
        <v>0.3</v>
      </c>
      <c r="H47" s="43">
        <f t="shared" si="0"/>
        <v>74.999999999999986</v>
      </c>
      <c r="I47" s="11"/>
    </row>
    <row r="48" spans="1:11" ht="81" customHeight="1">
      <c r="A48" s="37" t="s">
        <v>50</v>
      </c>
      <c r="B48" s="37" t="s">
        <v>14</v>
      </c>
      <c r="C48" s="37" t="s">
        <v>101</v>
      </c>
      <c r="D48" s="37" t="s">
        <v>72</v>
      </c>
      <c r="E48" s="38" t="s">
        <v>73</v>
      </c>
      <c r="F48" s="49">
        <v>7986.3</v>
      </c>
      <c r="G48" s="50">
        <v>7903.7</v>
      </c>
      <c r="H48" s="43">
        <f t="shared" si="0"/>
        <v>98.965728810588132</v>
      </c>
    </row>
    <row r="49" spans="1:9" ht="47.25">
      <c r="A49" s="37" t="s">
        <v>50</v>
      </c>
      <c r="B49" s="37" t="s">
        <v>14</v>
      </c>
      <c r="C49" s="37" t="s">
        <v>101</v>
      </c>
      <c r="D49" s="37" t="s">
        <v>32</v>
      </c>
      <c r="E49" s="38" t="s">
        <v>47</v>
      </c>
      <c r="F49" s="49">
        <f>F50+F51</f>
        <v>7184.4000000000005</v>
      </c>
      <c r="G49" s="50">
        <f>G50+G51</f>
        <v>5806.4</v>
      </c>
      <c r="H49" s="43">
        <f t="shared" si="0"/>
        <v>80.819553476977887</v>
      </c>
    </row>
    <row r="50" spans="1:9" ht="47.25">
      <c r="A50" s="37" t="s">
        <v>50</v>
      </c>
      <c r="B50" s="37" t="s">
        <v>14</v>
      </c>
      <c r="C50" s="37" t="s">
        <v>101</v>
      </c>
      <c r="D50" s="37" t="s">
        <v>28</v>
      </c>
      <c r="E50" s="38" t="s">
        <v>27</v>
      </c>
      <c r="F50" s="49">
        <v>1686.8</v>
      </c>
      <c r="G50" s="50">
        <v>1568.5</v>
      </c>
      <c r="H50" s="43">
        <f t="shared" si="0"/>
        <v>92.986720417358313</v>
      </c>
    </row>
    <row r="51" spans="1:9">
      <c r="A51" s="37" t="s">
        <v>50</v>
      </c>
      <c r="B51" s="37" t="s">
        <v>14</v>
      </c>
      <c r="C51" s="37" t="s">
        <v>101</v>
      </c>
      <c r="D51" s="37" t="s">
        <v>26</v>
      </c>
      <c r="E51" s="38" t="s">
        <v>102</v>
      </c>
      <c r="F51" s="49">
        <v>5497.6</v>
      </c>
      <c r="G51" s="50">
        <v>4237.8999999999996</v>
      </c>
      <c r="H51" s="43">
        <f t="shared" si="0"/>
        <v>77.086364959254936</v>
      </c>
    </row>
    <row r="52" spans="1:9">
      <c r="A52" s="37" t="s">
        <v>50</v>
      </c>
      <c r="B52" s="37" t="s">
        <v>14</v>
      </c>
      <c r="C52" s="37" t="s">
        <v>101</v>
      </c>
      <c r="D52" s="37" t="s">
        <v>34</v>
      </c>
      <c r="E52" s="38" t="s">
        <v>33</v>
      </c>
      <c r="F52" s="49">
        <f>F53+F54</f>
        <v>31.2</v>
      </c>
      <c r="G52" s="50">
        <f>G53+G54</f>
        <v>28.700000000000003</v>
      </c>
      <c r="H52" s="43">
        <f t="shared" si="0"/>
        <v>91.987179487179489</v>
      </c>
    </row>
    <row r="53" spans="1:9" s="12" customFormat="1">
      <c r="A53" s="37" t="s">
        <v>50</v>
      </c>
      <c r="B53" s="37" t="s">
        <v>14</v>
      </c>
      <c r="C53" s="37" t="s">
        <v>101</v>
      </c>
      <c r="D53" s="37" t="s">
        <v>39</v>
      </c>
      <c r="E53" s="38" t="s">
        <v>40</v>
      </c>
      <c r="F53" s="49">
        <v>30.2</v>
      </c>
      <c r="G53" s="50">
        <v>28.6</v>
      </c>
      <c r="H53" s="43">
        <f t="shared" si="0"/>
        <v>94.701986754966896</v>
      </c>
      <c r="I53" s="10"/>
    </row>
    <row r="54" spans="1:9">
      <c r="A54" s="37" t="s">
        <v>50</v>
      </c>
      <c r="B54" s="37" t="s">
        <v>14</v>
      </c>
      <c r="C54" s="37" t="s">
        <v>113</v>
      </c>
      <c r="D54" s="37" t="s">
        <v>41</v>
      </c>
      <c r="E54" s="38" t="s">
        <v>42</v>
      </c>
      <c r="F54" s="49">
        <v>1</v>
      </c>
      <c r="G54" s="50">
        <v>0.1</v>
      </c>
      <c r="H54" s="43">
        <f t="shared" si="0"/>
        <v>10</v>
      </c>
    </row>
    <row r="55" spans="1:9">
      <c r="A55" s="37" t="s">
        <v>50</v>
      </c>
      <c r="B55" s="37" t="s">
        <v>14</v>
      </c>
      <c r="C55" s="37" t="s">
        <v>114</v>
      </c>
      <c r="D55" s="37"/>
      <c r="E55" s="38" t="s">
        <v>80</v>
      </c>
      <c r="F55" s="49">
        <f t="shared" ref="F55:G57" si="3">F56</f>
        <v>163.6</v>
      </c>
      <c r="G55" s="50">
        <f t="shared" si="3"/>
        <v>163.6</v>
      </c>
      <c r="H55" s="43">
        <f t="shared" si="0"/>
        <v>100</v>
      </c>
    </row>
    <row r="56" spans="1:9">
      <c r="A56" s="37" t="s">
        <v>50</v>
      </c>
      <c r="B56" s="37" t="s">
        <v>14</v>
      </c>
      <c r="C56" s="37" t="s">
        <v>115</v>
      </c>
      <c r="D56" s="37"/>
      <c r="E56" s="38" t="s">
        <v>13</v>
      </c>
      <c r="F56" s="49">
        <f t="shared" si="3"/>
        <v>163.6</v>
      </c>
      <c r="G56" s="50">
        <f t="shared" si="3"/>
        <v>163.6</v>
      </c>
      <c r="H56" s="43">
        <f t="shared" si="0"/>
        <v>100</v>
      </c>
    </row>
    <row r="57" spans="1:9" ht="47.25">
      <c r="A57" s="37" t="s">
        <v>50</v>
      </c>
      <c r="B57" s="37" t="s">
        <v>14</v>
      </c>
      <c r="C57" s="37" t="s">
        <v>115</v>
      </c>
      <c r="D57" s="37" t="s">
        <v>32</v>
      </c>
      <c r="E57" s="38" t="s">
        <v>47</v>
      </c>
      <c r="F57" s="49">
        <f t="shared" si="3"/>
        <v>163.6</v>
      </c>
      <c r="G57" s="50">
        <f t="shared" si="3"/>
        <v>163.6</v>
      </c>
      <c r="H57" s="43">
        <f t="shared" si="0"/>
        <v>100</v>
      </c>
      <c r="I57" s="24"/>
    </row>
    <row r="58" spans="1:9">
      <c r="A58" s="37" t="s">
        <v>50</v>
      </c>
      <c r="B58" s="37" t="s">
        <v>14</v>
      </c>
      <c r="C58" s="37" t="s">
        <v>115</v>
      </c>
      <c r="D58" s="37" t="s">
        <v>26</v>
      </c>
      <c r="E58" s="38" t="s">
        <v>116</v>
      </c>
      <c r="F58" s="49">
        <v>163.6</v>
      </c>
      <c r="G58" s="50">
        <v>163.6</v>
      </c>
      <c r="H58" s="43">
        <f t="shared" si="0"/>
        <v>100</v>
      </c>
    </row>
    <row r="59" spans="1:9" ht="31.5">
      <c r="A59" s="37" t="s">
        <v>50</v>
      </c>
      <c r="B59" s="37" t="s">
        <v>140</v>
      </c>
      <c r="C59" s="37"/>
      <c r="D59" s="37"/>
      <c r="E59" s="55" t="s">
        <v>141</v>
      </c>
      <c r="F59" s="49">
        <f t="shared" ref="F59:G63" si="4">F60</f>
        <v>5110.5</v>
      </c>
      <c r="G59" s="49">
        <f t="shared" si="4"/>
        <v>4446.1000000000004</v>
      </c>
      <c r="H59" s="43">
        <f t="shared" si="0"/>
        <v>86.999315135505341</v>
      </c>
    </row>
    <row r="60" spans="1:9" ht="31.5">
      <c r="A60" s="53" t="s">
        <v>50</v>
      </c>
      <c r="B60" s="54" t="s">
        <v>140</v>
      </c>
      <c r="C60" s="54" t="s">
        <v>103</v>
      </c>
      <c r="D60" s="37"/>
      <c r="E60" s="55" t="s">
        <v>74</v>
      </c>
      <c r="F60" s="49">
        <f t="shared" si="4"/>
        <v>5110.5</v>
      </c>
      <c r="G60" s="49">
        <f t="shared" si="4"/>
        <v>4446.1000000000004</v>
      </c>
      <c r="H60" s="43">
        <f t="shared" si="0"/>
        <v>86.999315135505341</v>
      </c>
    </row>
    <row r="61" spans="1:9" ht="31.5">
      <c r="A61" s="53" t="s">
        <v>50</v>
      </c>
      <c r="B61" s="54" t="s">
        <v>140</v>
      </c>
      <c r="C61" s="54" t="s">
        <v>119</v>
      </c>
      <c r="D61" s="37"/>
      <c r="E61" s="55" t="s">
        <v>78</v>
      </c>
      <c r="F61" s="49">
        <f t="shared" si="4"/>
        <v>5110.5</v>
      </c>
      <c r="G61" s="49">
        <f t="shared" si="4"/>
        <v>4446.1000000000004</v>
      </c>
      <c r="H61" s="43">
        <f t="shared" si="0"/>
        <v>86.999315135505341</v>
      </c>
    </row>
    <row r="62" spans="1:9" ht="31.5">
      <c r="A62" s="53" t="s">
        <v>50</v>
      </c>
      <c r="B62" s="54" t="s">
        <v>140</v>
      </c>
      <c r="C62" s="54" t="s">
        <v>120</v>
      </c>
      <c r="D62" s="37"/>
      <c r="E62" s="55" t="s">
        <v>17</v>
      </c>
      <c r="F62" s="49">
        <f t="shared" si="4"/>
        <v>5110.5</v>
      </c>
      <c r="G62" s="49">
        <f t="shared" si="4"/>
        <v>4446.1000000000004</v>
      </c>
      <c r="H62" s="43">
        <f t="shared" si="0"/>
        <v>86.999315135505341</v>
      </c>
    </row>
    <row r="63" spans="1:9">
      <c r="A63" s="53" t="s">
        <v>50</v>
      </c>
      <c r="B63" s="54" t="s">
        <v>140</v>
      </c>
      <c r="C63" s="54" t="s">
        <v>120</v>
      </c>
      <c r="D63" s="54" t="s">
        <v>34</v>
      </c>
      <c r="E63" s="55" t="s">
        <v>33</v>
      </c>
      <c r="F63" s="49">
        <f t="shared" si="4"/>
        <v>5110.5</v>
      </c>
      <c r="G63" s="49">
        <f t="shared" si="4"/>
        <v>4446.1000000000004</v>
      </c>
      <c r="H63" s="43">
        <f t="shared" si="0"/>
        <v>86.999315135505341</v>
      </c>
    </row>
    <row r="64" spans="1:9">
      <c r="A64" s="53" t="s">
        <v>50</v>
      </c>
      <c r="B64" s="54" t="s">
        <v>140</v>
      </c>
      <c r="C64" s="54" t="s">
        <v>120</v>
      </c>
      <c r="D64" s="54" t="s">
        <v>142</v>
      </c>
      <c r="E64" s="55" t="s">
        <v>143</v>
      </c>
      <c r="F64" s="49">
        <v>5110.5</v>
      </c>
      <c r="G64" s="50">
        <v>4446.1000000000004</v>
      </c>
      <c r="H64" s="43">
        <f t="shared" si="0"/>
        <v>86.999315135505341</v>
      </c>
    </row>
    <row r="65" spans="1:8">
      <c r="A65" s="37" t="s">
        <v>50</v>
      </c>
      <c r="B65" s="37" t="s">
        <v>16</v>
      </c>
      <c r="C65" s="37"/>
      <c r="D65" s="37"/>
      <c r="E65" s="38" t="s">
        <v>15</v>
      </c>
      <c r="F65" s="49">
        <f>F66+F85</f>
        <v>1986.3</v>
      </c>
      <c r="G65" s="50">
        <f>G66+G85</f>
        <v>1831.8</v>
      </c>
      <c r="H65" s="43">
        <f t="shared" si="0"/>
        <v>92.221718773599164</v>
      </c>
    </row>
    <row r="66" spans="1:8" ht="63">
      <c r="A66" s="37" t="s">
        <v>50</v>
      </c>
      <c r="B66" s="37" t="s">
        <v>16</v>
      </c>
      <c r="C66" s="37" t="s">
        <v>96</v>
      </c>
      <c r="D66" s="37"/>
      <c r="E66" s="38" t="s">
        <v>161</v>
      </c>
      <c r="F66" s="49">
        <f>F67</f>
        <v>1235.5</v>
      </c>
      <c r="G66" s="49">
        <f>G67</f>
        <v>1081</v>
      </c>
      <c r="H66" s="43">
        <f t="shared" si="0"/>
        <v>87.494941319303919</v>
      </c>
    </row>
    <row r="67" spans="1:8" ht="31.5">
      <c r="A67" s="37" t="s">
        <v>50</v>
      </c>
      <c r="B67" s="37" t="s">
        <v>16</v>
      </c>
      <c r="C67" s="37" t="s">
        <v>117</v>
      </c>
      <c r="D67" s="37"/>
      <c r="E67" s="38" t="s">
        <v>78</v>
      </c>
      <c r="F67" s="49">
        <f>F68+F74+F77+F82</f>
        <v>1235.5</v>
      </c>
      <c r="G67" s="49">
        <f>G68+G74+G77+G82</f>
        <v>1081</v>
      </c>
      <c r="H67" s="43">
        <f t="shared" si="0"/>
        <v>87.494941319303919</v>
      </c>
    </row>
    <row r="68" spans="1:8" ht="47.25">
      <c r="A68" s="53" t="s">
        <v>50</v>
      </c>
      <c r="B68" s="56" t="s">
        <v>16</v>
      </c>
      <c r="C68" s="57" t="s">
        <v>144</v>
      </c>
      <c r="D68" s="37"/>
      <c r="E68" s="60" t="s">
        <v>145</v>
      </c>
      <c r="F68" s="58">
        <f>F69+F72</f>
        <v>889</v>
      </c>
      <c r="G68" s="58">
        <f>G69+G72</f>
        <v>814.7</v>
      </c>
      <c r="H68" s="43">
        <f t="shared" si="0"/>
        <v>91.642294713160851</v>
      </c>
    </row>
    <row r="69" spans="1:8" ht="47.25">
      <c r="A69" s="53" t="s">
        <v>50</v>
      </c>
      <c r="B69" s="56" t="s">
        <v>16</v>
      </c>
      <c r="C69" s="56" t="s">
        <v>144</v>
      </c>
      <c r="D69" s="56" t="s">
        <v>32</v>
      </c>
      <c r="E69" s="61" t="s">
        <v>47</v>
      </c>
      <c r="F69" s="58">
        <f>F70+F71</f>
        <v>169</v>
      </c>
      <c r="G69" s="58">
        <f>G70+G71</f>
        <v>102.69999999999999</v>
      </c>
      <c r="H69" s="43">
        <f t="shared" si="0"/>
        <v>60.769230769230766</v>
      </c>
    </row>
    <row r="70" spans="1:8" ht="47.25">
      <c r="A70" s="53" t="s">
        <v>50</v>
      </c>
      <c r="B70" s="56" t="s">
        <v>16</v>
      </c>
      <c r="C70" s="56" t="s">
        <v>144</v>
      </c>
      <c r="D70" s="56" t="s">
        <v>28</v>
      </c>
      <c r="E70" s="62" t="s">
        <v>27</v>
      </c>
      <c r="F70" s="58">
        <v>15</v>
      </c>
      <c r="G70" s="50">
        <v>6.1</v>
      </c>
      <c r="H70" s="43">
        <f t="shared" si="0"/>
        <v>40.666666666666664</v>
      </c>
    </row>
    <row r="71" spans="1:8">
      <c r="A71" s="53" t="s">
        <v>50</v>
      </c>
      <c r="B71" s="56" t="s">
        <v>16</v>
      </c>
      <c r="C71" s="56" t="s">
        <v>144</v>
      </c>
      <c r="D71" s="56" t="s">
        <v>26</v>
      </c>
      <c r="E71" s="64" t="s">
        <v>116</v>
      </c>
      <c r="F71" s="58">
        <v>154</v>
      </c>
      <c r="G71" s="50">
        <v>96.6</v>
      </c>
      <c r="H71" s="43">
        <f t="shared" si="0"/>
        <v>62.72727272727272</v>
      </c>
    </row>
    <row r="72" spans="1:8" ht="31.5">
      <c r="A72" s="53" t="s">
        <v>50</v>
      </c>
      <c r="B72" s="56" t="s">
        <v>16</v>
      </c>
      <c r="C72" s="56" t="s">
        <v>144</v>
      </c>
      <c r="D72" s="63" t="s">
        <v>55</v>
      </c>
      <c r="E72" s="60" t="s">
        <v>79</v>
      </c>
      <c r="F72" s="58">
        <f>F73</f>
        <v>720</v>
      </c>
      <c r="G72" s="58">
        <f>G73</f>
        <v>712</v>
      </c>
      <c r="H72" s="43">
        <f t="shared" si="0"/>
        <v>98.888888888888886</v>
      </c>
    </row>
    <row r="73" spans="1:8">
      <c r="A73" s="53" t="s">
        <v>50</v>
      </c>
      <c r="B73" s="65" t="s">
        <v>16</v>
      </c>
      <c r="C73" s="65" t="s">
        <v>144</v>
      </c>
      <c r="D73" s="66" t="s">
        <v>146</v>
      </c>
      <c r="E73" s="64" t="s">
        <v>147</v>
      </c>
      <c r="F73" s="58">
        <v>720</v>
      </c>
      <c r="G73" s="50">
        <v>712</v>
      </c>
      <c r="H73" s="43">
        <f t="shared" si="0"/>
        <v>98.888888888888886</v>
      </c>
    </row>
    <row r="74" spans="1:8" ht="31.5">
      <c r="A74" s="53" t="s">
        <v>50</v>
      </c>
      <c r="B74" s="56" t="s">
        <v>16</v>
      </c>
      <c r="C74" s="56" t="s">
        <v>148</v>
      </c>
      <c r="D74" s="56"/>
      <c r="E74" s="60" t="s">
        <v>149</v>
      </c>
      <c r="F74" s="58">
        <f>F75</f>
        <v>5</v>
      </c>
      <c r="G74" s="58">
        <f>G75</f>
        <v>5</v>
      </c>
      <c r="H74" s="43">
        <f t="shared" si="0"/>
        <v>100</v>
      </c>
    </row>
    <row r="75" spans="1:8" ht="47.25">
      <c r="A75" s="53" t="s">
        <v>50</v>
      </c>
      <c r="B75" s="56" t="s">
        <v>16</v>
      </c>
      <c r="C75" s="56" t="s">
        <v>148</v>
      </c>
      <c r="D75" s="56" t="s">
        <v>32</v>
      </c>
      <c r="E75" s="61" t="s">
        <v>47</v>
      </c>
      <c r="F75" s="58">
        <f>F76</f>
        <v>5</v>
      </c>
      <c r="G75" s="58">
        <f>G76</f>
        <v>5</v>
      </c>
      <c r="H75" s="43">
        <f t="shared" si="0"/>
        <v>100</v>
      </c>
    </row>
    <row r="76" spans="1:8">
      <c r="A76" s="53" t="s">
        <v>50</v>
      </c>
      <c r="B76" s="56" t="s">
        <v>16</v>
      </c>
      <c r="C76" s="56" t="s">
        <v>148</v>
      </c>
      <c r="D76" s="56" t="s">
        <v>26</v>
      </c>
      <c r="E76" s="60" t="s">
        <v>116</v>
      </c>
      <c r="F76" s="58">
        <v>5</v>
      </c>
      <c r="G76" s="50">
        <v>5</v>
      </c>
      <c r="H76" s="43">
        <f t="shared" si="0"/>
        <v>100</v>
      </c>
    </row>
    <row r="77" spans="1:8" ht="31.5">
      <c r="A77" s="53" t="s">
        <v>50</v>
      </c>
      <c r="B77" s="56" t="s">
        <v>16</v>
      </c>
      <c r="C77" s="56" t="s">
        <v>150</v>
      </c>
      <c r="D77" s="56"/>
      <c r="E77" s="60" t="s">
        <v>151</v>
      </c>
      <c r="F77" s="58">
        <f>F79+F81</f>
        <v>73.5</v>
      </c>
      <c r="G77" s="58">
        <f>G79+G81</f>
        <v>73.5</v>
      </c>
      <c r="H77" s="43">
        <f t="shared" si="0"/>
        <v>100</v>
      </c>
    </row>
    <row r="78" spans="1:8" ht="47.25">
      <c r="A78" s="53" t="s">
        <v>50</v>
      </c>
      <c r="B78" s="56" t="s">
        <v>16</v>
      </c>
      <c r="C78" s="56" t="s">
        <v>150</v>
      </c>
      <c r="D78" s="56" t="s">
        <v>32</v>
      </c>
      <c r="E78" s="60" t="s">
        <v>47</v>
      </c>
      <c r="F78" s="58">
        <f>F79</f>
        <v>3.5</v>
      </c>
      <c r="G78" s="50">
        <f>G79</f>
        <v>3.5</v>
      </c>
      <c r="H78" s="43">
        <f t="shared" si="0"/>
        <v>100</v>
      </c>
    </row>
    <row r="79" spans="1:8">
      <c r="A79" s="53" t="s">
        <v>50</v>
      </c>
      <c r="B79" s="65" t="s">
        <v>16</v>
      </c>
      <c r="C79" s="65" t="s">
        <v>150</v>
      </c>
      <c r="D79" s="65" t="s">
        <v>26</v>
      </c>
      <c r="E79" s="64" t="s">
        <v>116</v>
      </c>
      <c r="F79" s="58">
        <v>3.5</v>
      </c>
      <c r="G79" s="50">
        <v>3.5</v>
      </c>
      <c r="H79" s="43">
        <f t="shared" si="0"/>
        <v>100</v>
      </c>
    </row>
    <row r="80" spans="1:8" ht="30">
      <c r="A80" s="53" t="s">
        <v>50</v>
      </c>
      <c r="B80" s="68" t="s">
        <v>16</v>
      </c>
      <c r="C80" s="68" t="s">
        <v>150</v>
      </c>
      <c r="D80" s="68" t="s">
        <v>55</v>
      </c>
      <c r="E80" s="69" t="s">
        <v>79</v>
      </c>
      <c r="F80" s="58">
        <f>F81</f>
        <v>70</v>
      </c>
      <c r="G80" s="50">
        <f>G81</f>
        <v>70</v>
      </c>
      <c r="H80" s="43">
        <f t="shared" si="0"/>
        <v>100</v>
      </c>
    </row>
    <row r="81" spans="1:8">
      <c r="A81" s="53" t="s">
        <v>50</v>
      </c>
      <c r="B81" s="68" t="s">
        <v>16</v>
      </c>
      <c r="C81" s="68" t="s">
        <v>150</v>
      </c>
      <c r="D81" s="68" t="s">
        <v>146</v>
      </c>
      <c r="E81" s="69" t="s">
        <v>147</v>
      </c>
      <c r="F81" s="58">
        <v>70</v>
      </c>
      <c r="G81" s="50">
        <v>70</v>
      </c>
      <c r="H81" s="43">
        <f t="shared" si="0"/>
        <v>100</v>
      </c>
    </row>
    <row r="82" spans="1:8" ht="31.5">
      <c r="A82" s="37" t="s">
        <v>50</v>
      </c>
      <c r="B82" s="67" t="s">
        <v>16</v>
      </c>
      <c r="C82" s="67" t="s">
        <v>118</v>
      </c>
      <c r="D82" s="67"/>
      <c r="E82" s="59" t="s">
        <v>17</v>
      </c>
      <c r="F82" s="49">
        <f>F83</f>
        <v>268</v>
      </c>
      <c r="G82" s="49">
        <f>G83</f>
        <v>187.8</v>
      </c>
      <c r="H82" s="43">
        <f t="shared" si="0"/>
        <v>70.074626865671647</v>
      </c>
    </row>
    <row r="83" spans="1:8" ht="47.25">
      <c r="A83" s="37" t="s">
        <v>50</v>
      </c>
      <c r="B83" s="37" t="s">
        <v>16</v>
      </c>
      <c r="C83" s="37" t="s">
        <v>118</v>
      </c>
      <c r="D83" s="37" t="s">
        <v>32</v>
      </c>
      <c r="E83" s="38" t="s">
        <v>47</v>
      </c>
      <c r="F83" s="49">
        <f>F84</f>
        <v>268</v>
      </c>
      <c r="G83" s="50">
        <f>G84</f>
        <v>187.8</v>
      </c>
      <c r="H83" s="43">
        <f t="shared" si="0"/>
        <v>70.074626865671647</v>
      </c>
    </row>
    <row r="84" spans="1:8">
      <c r="A84" s="37" t="s">
        <v>50</v>
      </c>
      <c r="B84" s="37" t="s">
        <v>16</v>
      </c>
      <c r="C84" s="37" t="s">
        <v>118</v>
      </c>
      <c r="D84" s="37" t="s">
        <v>26</v>
      </c>
      <c r="E84" s="46" t="s">
        <v>116</v>
      </c>
      <c r="F84" s="49">
        <v>268</v>
      </c>
      <c r="G84" s="50">
        <v>187.8</v>
      </c>
      <c r="H84" s="43">
        <f t="shared" si="0"/>
        <v>70.074626865671647</v>
      </c>
    </row>
    <row r="85" spans="1:8" ht="31.5">
      <c r="A85" s="37" t="s">
        <v>50</v>
      </c>
      <c r="B85" s="37" t="s">
        <v>16</v>
      </c>
      <c r="C85" s="37" t="s">
        <v>103</v>
      </c>
      <c r="D85" s="37"/>
      <c r="E85" s="38" t="s">
        <v>74</v>
      </c>
      <c r="F85" s="49">
        <f t="shared" ref="F85:G88" si="5">F86</f>
        <v>750.8</v>
      </c>
      <c r="G85" s="50">
        <f t="shared" si="5"/>
        <v>750.8</v>
      </c>
      <c r="H85" s="43">
        <f t="shared" si="0"/>
        <v>100</v>
      </c>
    </row>
    <row r="86" spans="1:8" ht="31.5">
      <c r="A86" s="37" t="s">
        <v>50</v>
      </c>
      <c r="B86" s="37" t="s">
        <v>16</v>
      </c>
      <c r="C86" s="37" t="s">
        <v>119</v>
      </c>
      <c r="D86" s="37"/>
      <c r="E86" s="38" t="s">
        <v>78</v>
      </c>
      <c r="F86" s="49">
        <f t="shared" si="5"/>
        <v>750.8</v>
      </c>
      <c r="G86" s="50">
        <f t="shared" si="5"/>
        <v>750.8</v>
      </c>
      <c r="H86" s="43">
        <f t="shared" si="0"/>
        <v>100</v>
      </c>
    </row>
    <row r="87" spans="1:8" ht="31.5">
      <c r="A87" s="37" t="s">
        <v>50</v>
      </c>
      <c r="B87" s="37" t="s">
        <v>16</v>
      </c>
      <c r="C87" s="37" t="s">
        <v>120</v>
      </c>
      <c r="D87" s="37"/>
      <c r="E87" s="38" t="s">
        <v>17</v>
      </c>
      <c r="F87" s="49">
        <f t="shared" si="5"/>
        <v>750.8</v>
      </c>
      <c r="G87" s="50">
        <f t="shared" si="5"/>
        <v>750.8</v>
      </c>
      <c r="H87" s="43">
        <f t="shared" si="0"/>
        <v>100</v>
      </c>
    </row>
    <row r="88" spans="1:8">
      <c r="A88" s="37" t="s">
        <v>50</v>
      </c>
      <c r="B88" s="37" t="s">
        <v>16</v>
      </c>
      <c r="C88" s="37" t="s">
        <v>121</v>
      </c>
      <c r="D88" s="37" t="s">
        <v>34</v>
      </c>
      <c r="E88" s="38" t="s">
        <v>33</v>
      </c>
      <c r="F88" s="49">
        <f t="shared" si="5"/>
        <v>750.8</v>
      </c>
      <c r="G88" s="50">
        <f t="shared" si="5"/>
        <v>750.8</v>
      </c>
      <c r="H88" s="43">
        <f t="shared" si="0"/>
        <v>100</v>
      </c>
    </row>
    <row r="89" spans="1:8" ht="47.25">
      <c r="A89" s="37" t="s">
        <v>50</v>
      </c>
      <c r="B89" s="37" t="s">
        <v>16</v>
      </c>
      <c r="C89" s="37" t="s">
        <v>120</v>
      </c>
      <c r="D89" s="37" t="s">
        <v>81</v>
      </c>
      <c r="E89" s="38" t="s">
        <v>93</v>
      </c>
      <c r="F89" s="49">
        <v>750.8</v>
      </c>
      <c r="G89" s="50">
        <v>750.8</v>
      </c>
      <c r="H89" s="43">
        <f t="shared" si="0"/>
        <v>100</v>
      </c>
    </row>
    <row r="90" spans="1:8" ht="31.5">
      <c r="A90" s="37" t="s">
        <v>50</v>
      </c>
      <c r="B90" s="37" t="s">
        <v>43</v>
      </c>
      <c r="C90" s="37"/>
      <c r="D90" s="37"/>
      <c r="E90" s="38" t="s">
        <v>44</v>
      </c>
      <c r="F90" s="51">
        <f>F91</f>
        <v>140783.69999999998</v>
      </c>
      <c r="G90" s="50">
        <f>G91</f>
        <v>126792.3</v>
      </c>
      <c r="H90" s="43">
        <f t="shared" ref="H90:H146" si="6">G90/F90*100</f>
        <v>90.061775617489829</v>
      </c>
    </row>
    <row r="91" spans="1:8">
      <c r="A91" s="37" t="s">
        <v>50</v>
      </c>
      <c r="B91" s="37" t="s">
        <v>45</v>
      </c>
      <c r="C91" s="37"/>
      <c r="D91" s="37"/>
      <c r="E91" s="38" t="s">
        <v>46</v>
      </c>
      <c r="F91" s="51">
        <f>F92+F97+F102</f>
        <v>140783.69999999998</v>
      </c>
      <c r="G91" s="51">
        <f>G92+G97+G102</f>
        <v>126792.3</v>
      </c>
      <c r="H91" s="43">
        <f t="shared" si="6"/>
        <v>90.061775617489829</v>
      </c>
    </row>
    <row r="92" spans="1:8" ht="63">
      <c r="A92" s="37" t="s">
        <v>50</v>
      </c>
      <c r="B92" s="37" t="s">
        <v>45</v>
      </c>
      <c r="C92" s="37" t="s">
        <v>96</v>
      </c>
      <c r="D92" s="37"/>
      <c r="E92" s="38" t="s">
        <v>161</v>
      </c>
      <c r="F92" s="51">
        <f t="shared" ref="F92:G95" si="7">F93</f>
        <v>62176.1</v>
      </c>
      <c r="G92" s="50">
        <f t="shared" si="7"/>
        <v>58625</v>
      </c>
      <c r="H92" s="43">
        <f t="shared" si="6"/>
        <v>94.288641455478867</v>
      </c>
    </row>
    <row r="93" spans="1:8" ht="31.5">
      <c r="A93" s="37" t="s">
        <v>50</v>
      </c>
      <c r="B93" s="37" t="s">
        <v>45</v>
      </c>
      <c r="C93" s="37" t="s">
        <v>122</v>
      </c>
      <c r="D93" s="37"/>
      <c r="E93" s="38" t="s">
        <v>82</v>
      </c>
      <c r="F93" s="51">
        <f t="shared" si="7"/>
        <v>62176.1</v>
      </c>
      <c r="G93" s="50">
        <f t="shared" si="7"/>
        <v>58625</v>
      </c>
      <c r="H93" s="43">
        <f t="shared" si="6"/>
        <v>94.288641455478867</v>
      </c>
    </row>
    <row r="94" spans="1:8" ht="31.5">
      <c r="A94" s="37" t="s">
        <v>50</v>
      </c>
      <c r="B94" s="37" t="s">
        <v>45</v>
      </c>
      <c r="C94" s="37" t="s">
        <v>123</v>
      </c>
      <c r="D94" s="37"/>
      <c r="E94" s="38" t="s">
        <v>83</v>
      </c>
      <c r="F94" s="51">
        <f t="shared" si="7"/>
        <v>62176.1</v>
      </c>
      <c r="G94" s="50">
        <f t="shared" si="7"/>
        <v>58625</v>
      </c>
      <c r="H94" s="43">
        <f t="shared" si="6"/>
        <v>94.288641455478867</v>
      </c>
    </row>
    <row r="95" spans="1:8" ht="47.25">
      <c r="A95" s="37" t="s">
        <v>50</v>
      </c>
      <c r="B95" s="37" t="s">
        <v>45</v>
      </c>
      <c r="C95" s="37" t="s">
        <v>123</v>
      </c>
      <c r="D95" s="37" t="s">
        <v>32</v>
      </c>
      <c r="E95" s="38" t="s">
        <v>47</v>
      </c>
      <c r="F95" s="51">
        <f t="shared" si="7"/>
        <v>62176.1</v>
      </c>
      <c r="G95" s="50">
        <f t="shared" si="7"/>
        <v>58625</v>
      </c>
      <c r="H95" s="43">
        <f t="shared" si="6"/>
        <v>94.288641455478867</v>
      </c>
    </row>
    <row r="96" spans="1:8">
      <c r="A96" s="37" t="s">
        <v>50</v>
      </c>
      <c r="B96" s="37" t="s">
        <v>45</v>
      </c>
      <c r="C96" s="37" t="s">
        <v>123</v>
      </c>
      <c r="D96" s="37" t="s">
        <v>26</v>
      </c>
      <c r="E96" s="38" t="s">
        <v>116</v>
      </c>
      <c r="F96" s="51">
        <v>62176.1</v>
      </c>
      <c r="G96" s="51">
        <v>58625</v>
      </c>
      <c r="H96" s="43">
        <f t="shared" si="6"/>
        <v>94.288641455478867</v>
      </c>
    </row>
    <row r="97" spans="1:8" ht="51" customHeight="1">
      <c r="A97" s="37" t="s">
        <v>50</v>
      </c>
      <c r="B97" s="37" t="s">
        <v>45</v>
      </c>
      <c r="C97" s="37" t="s">
        <v>124</v>
      </c>
      <c r="D97" s="37"/>
      <c r="E97" s="38" t="s">
        <v>165</v>
      </c>
      <c r="F97" s="50">
        <f t="shared" ref="F97:G100" si="8">F98</f>
        <v>23724.3</v>
      </c>
      <c r="G97" s="50">
        <f t="shared" si="8"/>
        <v>21379.3</v>
      </c>
      <c r="H97" s="43">
        <f t="shared" si="6"/>
        <v>90.115619849689978</v>
      </c>
    </row>
    <row r="98" spans="1:8" ht="31.15" customHeight="1">
      <c r="A98" s="37" t="s">
        <v>50</v>
      </c>
      <c r="B98" s="37" t="s">
        <v>45</v>
      </c>
      <c r="C98" s="37" t="s">
        <v>153</v>
      </c>
      <c r="D98" s="37"/>
      <c r="E98" s="71" t="s">
        <v>154</v>
      </c>
      <c r="F98" s="50">
        <f t="shared" si="8"/>
        <v>23724.3</v>
      </c>
      <c r="G98" s="50">
        <f t="shared" si="8"/>
        <v>21379.3</v>
      </c>
      <c r="H98" s="43">
        <f t="shared" si="6"/>
        <v>90.115619849689978</v>
      </c>
    </row>
    <row r="99" spans="1:8" ht="48.75" customHeight="1">
      <c r="A99" s="37" t="s">
        <v>50</v>
      </c>
      <c r="B99" s="37" t="s">
        <v>45</v>
      </c>
      <c r="C99" s="37" t="s">
        <v>152</v>
      </c>
      <c r="D99" s="37"/>
      <c r="E99" s="38" t="s">
        <v>125</v>
      </c>
      <c r="F99" s="50">
        <f t="shared" si="8"/>
        <v>23724.3</v>
      </c>
      <c r="G99" s="50">
        <f t="shared" si="8"/>
        <v>21379.3</v>
      </c>
      <c r="H99" s="43">
        <f t="shared" si="6"/>
        <v>90.115619849689978</v>
      </c>
    </row>
    <row r="100" spans="1:8" ht="47.25">
      <c r="A100" s="37" t="s">
        <v>50</v>
      </c>
      <c r="B100" s="37" t="s">
        <v>45</v>
      </c>
      <c r="C100" s="37" t="s">
        <v>152</v>
      </c>
      <c r="D100" s="37" t="s">
        <v>32</v>
      </c>
      <c r="E100" s="38" t="s">
        <v>47</v>
      </c>
      <c r="F100" s="50">
        <f t="shared" si="8"/>
        <v>23724.3</v>
      </c>
      <c r="G100" s="50">
        <f t="shared" si="8"/>
        <v>21379.3</v>
      </c>
      <c r="H100" s="43">
        <f t="shared" si="6"/>
        <v>90.115619849689978</v>
      </c>
    </row>
    <row r="101" spans="1:8">
      <c r="A101" s="37" t="s">
        <v>50</v>
      </c>
      <c r="B101" s="37" t="s">
        <v>45</v>
      </c>
      <c r="C101" s="37" t="s">
        <v>152</v>
      </c>
      <c r="D101" s="37" t="s">
        <v>26</v>
      </c>
      <c r="E101" s="38" t="s">
        <v>116</v>
      </c>
      <c r="F101" s="50">
        <v>23724.3</v>
      </c>
      <c r="G101" s="50">
        <v>21379.3</v>
      </c>
      <c r="H101" s="43">
        <f t="shared" si="6"/>
        <v>90.115619849689978</v>
      </c>
    </row>
    <row r="102" spans="1:8" ht="90">
      <c r="A102" s="72" t="s">
        <v>50</v>
      </c>
      <c r="B102" s="73" t="s">
        <v>45</v>
      </c>
      <c r="C102" s="73" t="s">
        <v>166</v>
      </c>
      <c r="D102" s="37"/>
      <c r="E102" s="70" t="s">
        <v>162</v>
      </c>
      <c r="F102" s="50">
        <f>F103+F111</f>
        <v>54883.299999999996</v>
      </c>
      <c r="G102" s="50">
        <f>G103+G111</f>
        <v>46788</v>
      </c>
      <c r="H102" s="43">
        <f t="shared" si="6"/>
        <v>85.249975857865707</v>
      </c>
    </row>
    <row r="103" spans="1:8" ht="30">
      <c r="A103" s="72" t="s">
        <v>50</v>
      </c>
      <c r="B103" s="73" t="s">
        <v>45</v>
      </c>
      <c r="C103" s="73" t="s">
        <v>155</v>
      </c>
      <c r="D103" s="37"/>
      <c r="E103" s="70" t="s">
        <v>163</v>
      </c>
      <c r="F103" s="50">
        <f>F104+F107</f>
        <v>17786.599999999999</v>
      </c>
      <c r="G103" s="50">
        <f>G104+G107</f>
        <v>17736.599999999999</v>
      </c>
      <c r="H103" s="43">
        <f t="shared" si="6"/>
        <v>99.718889501085087</v>
      </c>
    </row>
    <row r="104" spans="1:8" ht="63">
      <c r="A104" s="72" t="s">
        <v>50</v>
      </c>
      <c r="B104" s="73" t="s">
        <v>45</v>
      </c>
      <c r="C104" s="73" t="s">
        <v>156</v>
      </c>
      <c r="D104" s="37"/>
      <c r="E104" s="74" t="s">
        <v>157</v>
      </c>
      <c r="F104" s="50">
        <f>F105</f>
        <v>7500</v>
      </c>
      <c r="G104" s="50">
        <f>G105</f>
        <v>7450</v>
      </c>
      <c r="H104" s="43">
        <f t="shared" si="6"/>
        <v>99.333333333333329</v>
      </c>
    </row>
    <row r="105" spans="1:8" ht="47.25">
      <c r="A105" s="72" t="s">
        <v>50</v>
      </c>
      <c r="B105" s="73" t="s">
        <v>45</v>
      </c>
      <c r="C105" s="73" t="s">
        <v>156</v>
      </c>
      <c r="D105" s="73" t="s">
        <v>32</v>
      </c>
      <c r="E105" s="55" t="s">
        <v>47</v>
      </c>
      <c r="F105" s="50">
        <f>F106</f>
        <v>7500</v>
      </c>
      <c r="G105" s="50">
        <f>G106</f>
        <v>7450</v>
      </c>
      <c r="H105" s="43">
        <f t="shared" si="6"/>
        <v>99.333333333333329</v>
      </c>
    </row>
    <row r="106" spans="1:8">
      <c r="A106" s="72" t="s">
        <v>50</v>
      </c>
      <c r="B106" s="73" t="s">
        <v>45</v>
      </c>
      <c r="C106" s="73" t="s">
        <v>156</v>
      </c>
      <c r="D106" s="73" t="s">
        <v>26</v>
      </c>
      <c r="E106" s="76" t="s">
        <v>116</v>
      </c>
      <c r="F106" s="50">
        <v>7500</v>
      </c>
      <c r="G106" s="50">
        <v>7450</v>
      </c>
      <c r="H106" s="43">
        <f t="shared" si="6"/>
        <v>99.333333333333329</v>
      </c>
    </row>
    <row r="107" spans="1:8" ht="75">
      <c r="A107" s="72" t="s">
        <v>50</v>
      </c>
      <c r="B107" s="73" t="s">
        <v>45</v>
      </c>
      <c r="C107" s="73" t="s">
        <v>158</v>
      </c>
      <c r="D107" s="73"/>
      <c r="E107" s="70" t="s">
        <v>159</v>
      </c>
      <c r="F107" s="75">
        <f>F108</f>
        <v>10286.6</v>
      </c>
      <c r="G107" s="50">
        <f>G108</f>
        <v>10286.6</v>
      </c>
      <c r="H107" s="43">
        <f t="shared" si="6"/>
        <v>100</v>
      </c>
    </row>
    <row r="108" spans="1:8" ht="45">
      <c r="A108" s="72" t="s">
        <v>50</v>
      </c>
      <c r="B108" s="73" t="s">
        <v>45</v>
      </c>
      <c r="C108" s="73" t="s">
        <v>158</v>
      </c>
      <c r="D108" s="73" t="s">
        <v>32</v>
      </c>
      <c r="E108" s="70" t="s">
        <v>47</v>
      </c>
      <c r="F108" s="75">
        <f>F109</f>
        <v>10286.6</v>
      </c>
      <c r="G108" s="50">
        <f>G109</f>
        <v>10286.6</v>
      </c>
      <c r="H108" s="43">
        <f t="shared" si="6"/>
        <v>100</v>
      </c>
    </row>
    <row r="109" spans="1:8">
      <c r="A109" s="72" t="s">
        <v>50</v>
      </c>
      <c r="B109" s="73" t="s">
        <v>45</v>
      </c>
      <c r="C109" s="73" t="s">
        <v>158</v>
      </c>
      <c r="D109" s="73" t="s">
        <v>26</v>
      </c>
      <c r="E109" s="70" t="s">
        <v>102</v>
      </c>
      <c r="F109" s="75">
        <v>10286.6</v>
      </c>
      <c r="G109" s="50">
        <v>10286.6</v>
      </c>
      <c r="H109" s="43">
        <f t="shared" si="6"/>
        <v>100</v>
      </c>
    </row>
    <row r="110" spans="1:8" ht="30">
      <c r="A110" s="72" t="s">
        <v>50</v>
      </c>
      <c r="B110" s="72" t="s">
        <v>45</v>
      </c>
      <c r="C110" s="73" t="s">
        <v>167</v>
      </c>
      <c r="D110" s="72"/>
      <c r="E110" s="70" t="s">
        <v>164</v>
      </c>
      <c r="F110" s="75">
        <f t="shared" ref="F110:G112" si="9">F111</f>
        <v>37096.699999999997</v>
      </c>
      <c r="G110" s="50">
        <f t="shared" si="9"/>
        <v>29051.4</v>
      </c>
      <c r="H110" s="43">
        <f>G110/F110*100</f>
        <v>78.312626190469786</v>
      </c>
    </row>
    <row r="111" spans="1:8">
      <c r="A111" s="72" t="s">
        <v>50</v>
      </c>
      <c r="B111" s="72" t="s">
        <v>45</v>
      </c>
      <c r="C111" s="73" t="s">
        <v>160</v>
      </c>
      <c r="D111" s="72"/>
      <c r="E111" s="70" t="s">
        <v>168</v>
      </c>
      <c r="F111" s="75">
        <f t="shared" si="9"/>
        <v>37096.699999999997</v>
      </c>
      <c r="G111" s="50">
        <f t="shared" si="9"/>
        <v>29051.4</v>
      </c>
      <c r="H111" s="43">
        <f t="shared" si="6"/>
        <v>78.312626190469786</v>
      </c>
    </row>
    <row r="112" spans="1:8" ht="45">
      <c r="A112" s="72" t="s">
        <v>50</v>
      </c>
      <c r="B112" s="72" t="s">
        <v>45</v>
      </c>
      <c r="C112" s="73" t="s">
        <v>160</v>
      </c>
      <c r="D112" s="72" t="s">
        <v>32</v>
      </c>
      <c r="E112" s="70" t="s">
        <v>47</v>
      </c>
      <c r="F112" s="75">
        <f t="shared" si="9"/>
        <v>37096.699999999997</v>
      </c>
      <c r="G112" s="50">
        <f t="shared" si="9"/>
        <v>29051.4</v>
      </c>
      <c r="H112" s="43">
        <f t="shared" si="6"/>
        <v>78.312626190469786</v>
      </c>
    </row>
    <row r="113" spans="1:8">
      <c r="A113" s="72" t="s">
        <v>50</v>
      </c>
      <c r="B113" s="72" t="s">
        <v>45</v>
      </c>
      <c r="C113" s="73" t="s">
        <v>160</v>
      </c>
      <c r="D113" s="72" t="s">
        <v>26</v>
      </c>
      <c r="E113" s="70" t="s">
        <v>102</v>
      </c>
      <c r="F113" s="75">
        <v>37096.699999999997</v>
      </c>
      <c r="G113" s="50">
        <v>29051.4</v>
      </c>
      <c r="H113" s="43">
        <f t="shared" si="6"/>
        <v>78.312626190469786</v>
      </c>
    </row>
    <row r="114" spans="1:8">
      <c r="A114" s="37" t="s">
        <v>50</v>
      </c>
      <c r="B114" s="37" t="s">
        <v>18</v>
      </c>
      <c r="C114" s="37"/>
      <c r="D114" s="37"/>
      <c r="E114" s="38" t="s">
        <v>138</v>
      </c>
      <c r="F114" s="50">
        <f>F115</f>
        <v>218.2</v>
      </c>
      <c r="G114" s="50">
        <f>G115</f>
        <v>218.2</v>
      </c>
      <c r="H114" s="43">
        <f t="shared" si="6"/>
        <v>100</v>
      </c>
    </row>
    <row r="115" spans="1:8" ht="63">
      <c r="A115" s="37" t="s">
        <v>50</v>
      </c>
      <c r="B115" s="37" t="s">
        <v>18</v>
      </c>
      <c r="C115" s="37" t="s">
        <v>96</v>
      </c>
      <c r="D115" s="37"/>
      <c r="E115" s="38" t="s">
        <v>161</v>
      </c>
      <c r="F115" s="49">
        <f>F116+F120</f>
        <v>218.2</v>
      </c>
      <c r="G115" s="50">
        <f>G116+G120</f>
        <v>218.2</v>
      </c>
      <c r="H115" s="43">
        <f t="shared" si="6"/>
        <v>100</v>
      </c>
    </row>
    <row r="116" spans="1:8" ht="47.25">
      <c r="A116" s="37" t="s">
        <v>50</v>
      </c>
      <c r="B116" s="37" t="s">
        <v>18</v>
      </c>
      <c r="C116" s="37" t="s">
        <v>126</v>
      </c>
      <c r="D116" s="37"/>
      <c r="E116" s="38" t="s">
        <v>84</v>
      </c>
      <c r="F116" s="49">
        <f>F117</f>
        <v>96.3</v>
      </c>
      <c r="G116" s="50">
        <f t="shared" ref="F116:G118" si="10">G117</f>
        <v>96.3</v>
      </c>
      <c r="H116" s="43">
        <f t="shared" si="6"/>
        <v>100</v>
      </c>
    </row>
    <row r="117" spans="1:8" ht="31.5">
      <c r="A117" s="37" t="s">
        <v>50</v>
      </c>
      <c r="B117" s="37" t="s">
        <v>18</v>
      </c>
      <c r="C117" s="37" t="s">
        <v>127</v>
      </c>
      <c r="D117" s="37"/>
      <c r="E117" s="38" t="s">
        <v>85</v>
      </c>
      <c r="F117" s="49">
        <f t="shared" si="10"/>
        <v>96.3</v>
      </c>
      <c r="G117" s="50">
        <f t="shared" si="10"/>
        <v>96.3</v>
      </c>
      <c r="H117" s="43">
        <f t="shared" si="6"/>
        <v>100</v>
      </c>
    </row>
    <row r="118" spans="1:8" ht="47.25">
      <c r="A118" s="37" t="s">
        <v>50</v>
      </c>
      <c r="B118" s="37" t="s">
        <v>18</v>
      </c>
      <c r="C118" s="37" t="s">
        <v>127</v>
      </c>
      <c r="D118" s="37" t="s">
        <v>32</v>
      </c>
      <c r="E118" s="38" t="s">
        <v>47</v>
      </c>
      <c r="F118" s="49">
        <f t="shared" si="10"/>
        <v>96.3</v>
      </c>
      <c r="G118" s="50">
        <f t="shared" si="10"/>
        <v>96.3</v>
      </c>
      <c r="H118" s="43">
        <f t="shared" si="6"/>
        <v>100</v>
      </c>
    </row>
    <row r="119" spans="1:8">
      <c r="A119" s="37" t="s">
        <v>50</v>
      </c>
      <c r="B119" s="37" t="s">
        <v>18</v>
      </c>
      <c r="C119" s="37" t="s">
        <v>127</v>
      </c>
      <c r="D119" s="37" t="s">
        <v>26</v>
      </c>
      <c r="E119" s="38" t="s">
        <v>102</v>
      </c>
      <c r="F119" s="49">
        <v>96.3</v>
      </c>
      <c r="G119" s="50">
        <v>96.3</v>
      </c>
      <c r="H119" s="43">
        <f t="shared" si="6"/>
        <v>100</v>
      </c>
    </row>
    <row r="120" spans="1:8" ht="31.5" customHeight="1">
      <c r="A120" s="37" t="s">
        <v>50</v>
      </c>
      <c r="B120" s="37" t="s">
        <v>18</v>
      </c>
      <c r="C120" s="37" t="s">
        <v>128</v>
      </c>
      <c r="D120" s="37"/>
      <c r="E120" s="38" t="s">
        <v>86</v>
      </c>
      <c r="F120" s="49">
        <f t="shared" ref="F120:G122" si="11">F121</f>
        <v>121.9</v>
      </c>
      <c r="G120" s="50">
        <f t="shared" si="11"/>
        <v>121.9</v>
      </c>
      <c r="H120" s="43">
        <f t="shared" si="6"/>
        <v>100</v>
      </c>
    </row>
    <row r="121" spans="1:8" ht="31.5">
      <c r="A121" s="37" t="s">
        <v>50</v>
      </c>
      <c r="B121" s="37" t="s">
        <v>18</v>
      </c>
      <c r="C121" s="37" t="s">
        <v>129</v>
      </c>
      <c r="D121" s="37"/>
      <c r="E121" s="38" t="s">
        <v>85</v>
      </c>
      <c r="F121" s="49">
        <f t="shared" si="11"/>
        <v>121.9</v>
      </c>
      <c r="G121" s="50">
        <f t="shared" si="11"/>
        <v>121.9</v>
      </c>
      <c r="H121" s="43">
        <f t="shared" si="6"/>
        <v>100</v>
      </c>
    </row>
    <row r="122" spans="1:8" ht="47.25">
      <c r="A122" s="37" t="s">
        <v>50</v>
      </c>
      <c r="B122" s="37" t="s">
        <v>18</v>
      </c>
      <c r="C122" s="37" t="s">
        <v>129</v>
      </c>
      <c r="D122" s="37" t="s">
        <v>32</v>
      </c>
      <c r="E122" s="38" t="s">
        <v>47</v>
      </c>
      <c r="F122" s="49">
        <f t="shared" si="11"/>
        <v>121.9</v>
      </c>
      <c r="G122" s="50">
        <f t="shared" si="11"/>
        <v>121.9</v>
      </c>
      <c r="H122" s="43">
        <f t="shared" si="6"/>
        <v>100</v>
      </c>
    </row>
    <row r="123" spans="1:8">
      <c r="A123" s="37" t="s">
        <v>50</v>
      </c>
      <c r="B123" s="37" t="s">
        <v>18</v>
      </c>
      <c r="C123" s="37" t="s">
        <v>129</v>
      </c>
      <c r="D123" s="37" t="s">
        <v>26</v>
      </c>
      <c r="E123" s="38" t="s">
        <v>102</v>
      </c>
      <c r="F123" s="49">
        <v>121.9</v>
      </c>
      <c r="G123" s="50">
        <v>121.9</v>
      </c>
      <c r="H123" s="43">
        <f t="shared" si="6"/>
        <v>100</v>
      </c>
    </row>
    <row r="124" spans="1:8">
      <c r="A124" s="37" t="s">
        <v>50</v>
      </c>
      <c r="B124" s="37" t="s">
        <v>19</v>
      </c>
      <c r="C124" s="37"/>
      <c r="D124" s="37"/>
      <c r="E124" s="38" t="s">
        <v>29</v>
      </c>
      <c r="F124" s="49">
        <f t="shared" ref="F124:G129" si="12">F125</f>
        <v>1732.2</v>
      </c>
      <c r="G124" s="50">
        <f t="shared" si="12"/>
        <v>1418.1</v>
      </c>
      <c r="H124" s="43">
        <f t="shared" si="6"/>
        <v>81.866989954970549</v>
      </c>
    </row>
    <row r="125" spans="1:8">
      <c r="A125" s="37" t="s">
        <v>50</v>
      </c>
      <c r="B125" s="37" t="s">
        <v>21</v>
      </c>
      <c r="C125" s="37"/>
      <c r="D125" s="37"/>
      <c r="E125" s="38" t="s">
        <v>20</v>
      </c>
      <c r="F125" s="49">
        <f t="shared" si="12"/>
        <v>1732.2</v>
      </c>
      <c r="G125" s="50">
        <f t="shared" si="12"/>
        <v>1418.1</v>
      </c>
      <c r="H125" s="43">
        <f t="shared" si="6"/>
        <v>81.866989954970549</v>
      </c>
    </row>
    <row r="126" spans="1:8" ht="63">
      <c r="A126" s="37" t="s">
        <v>50</v>
      </c>
      <c r="B126" s="37" t="s">
        <v>21</v>
      </c>
      <c r="C126" s="37" t="s">
        <v>96</v>
      </c>
      <c r="D126" s="37"/>
      <c r="E126" s="38" t="s">
        <v>161</v>
      </c>
      <c r="F126" s="49">
        <f t="shared" si="12"/>
        <v>1732.2</v>
      </c>
      <c r="G126" s="50">
        <f t="shared" si="12"/>
        <v>1418.1</v>
      </c>
      <c r="H126" s="43">
        <f t="shared" si="6"/>
        <v>81.866989954970549</v>
      </c>
    </row>
    <row r="127" spans="1:8" ht="31.5">
      <c r="A127" s="37" t="s">
        <v>50</v>
      </c>
      <c r="B127" s="37" t="s">
        <v>21</v>
      </c>
      <c r="C127" s="37" t="s">
        <v>130</v>
      </c>
      <c r="D127" s="37"/>
      <c r="E127" s="38" t="s">
        <v>87</v>
      </c>
      <c r="F127" s="49">
        <f t="shared" si="12"/>
        <v>1732.2</v>
      </c>
      <c r="G127" s="50">
        <f t="shared" si="12"/>
        <v>1418.1</v>
      </c>
      <c r="H127" s="43">
        <f t="shared" si="6"/>
        <v>81.866989954970549</v>
      </c>
    </row>
    <row r="128" spans="1:8">
      <c r="A128" s="37" t="s">
        <v>50</v>
      </c>
      <c r="B128" s="37" t="s">
        <v>21</v>
      </c>
      <c r="C128" s="37" t="s">
        <v>131</v>
      </c>
      <c r="D128" s="37"/>
      <c r="E128" s="38" t="s">
        <v>88</v>
      </c>
      <c r="F128" s="49">
        <f t="shared" si="12"/>
        <v>1732.2</v>
      </c>
      <c r="G128" s="50">
        <f t="shared" si="12"/>
        <v>1418.1</v>
      </c>
      <c r="H128" s="43">
        <f t="shared" si="6"/>
        <v>81.866989954970549</v>
      </c>
    </row>
    <row r="129" spans="1:9" ht="45" customHeight="1">
      <c r="A129" s="37" t="s">
        <v>50</v>
      </c>
      <c r="B129" s="37" t="s">
        <v>21</v>
      </c>
      <c r="C129" s="37" t="s">
        <v>131</v>
      </c>
      <c r="D129" s="37" t="s">
        <v>32</v>
      </c>
      <c r="E129" s="38" t="s">
        <v>47</v>
      </c>
      <c r="F129" s="49">
        <f t="shared" si="12"/>
        <v>1732.2</v>
      </c>
      <c r="G129" s="50">
        <f t="shared" si="12"/>
        <v>1418.1</v>
      </c>
      <c r="H129" s="43">
        <f t="shared" si="6"/>
        <v>81.866989954970549</v>
      </c>
    </row>
    <row r="130" spans="1:9" ht="17.25" customHeight="1">
      <c r="A130" s="37" t="s">
        <v>50</v>
      </c>
      <c r="B130" s="37" t="s">
        <v>21</v>
      </c>
      <c r="C130" s="37" t="s">
        <v>131</v>
      </c>
      <c r="D130" s="37" t="s">
        <v>26</v>
      </c>
      <c r="E130" s="38" t="s">
        <v>116</v>
      </c>
      <c r="F130" s="49">
        <v>1732.2</v>
      </c>
      <c r="G130" s="50">
        <v>1418.1</v>
      </c>
      <c r="H130" s="43">
        <f t="shared" si="6"/>
        <v>81.866989954970549</v>
      </c>
    </row>
    <row r="131" spans="1:9">
      <c r="A131" s="37" t="s">
        <v>50</v>
      </c>
      <c r="B131" s="37" t="s">
        <v>52</v>
      </c>
      <c r="C131" s="37"/>
      <c r="D131" s="37"/>
      <c r="E131" s="38" t="s">
        <v>136</v>
      </c>
      <c r="F131" s="49">
        <f t="shared" ref="F131:G136" si="13">F132</f>
        <v>280</v>
      </c>
      <c r="G131" s="50">
        <f t="shared" si="13"/>
        <v>279.3</v>
      </c>
      <c r="H131" s="43">
        <f t="shared" si="6"/>
        <v>99.75</v>
      </c>
    </row>
    <row r="132" spans="1:9">
      <c r="A132" s="37" t="s">
        <v>50</v>
      </c>
      <c r="B132" s="37" t="s">
        <v>53</v>
      </c>
      <c r="C132" s="37"/>
      <c r="D132" s="37"/>
      <c r="E132" s="38" t="s">
        <v>54</v>
      </c>
      <c r="F132" s="49">
        <f t="shared" si="13"/>
        <v>280</v>
      </c>
      <c r="G132" s="50">
        <f t="shared" si="13"/>
        <v>279.3</v>
      </c>
      <c r="H132" s="43">
        <f t="shared" si="6"/>
        <v>99.75</v>
      </c>
    </row>
    <row r="133" spans="1:9" ht="30.75" customHeight="1">
      <c r="A133" s="37" t="s">
        <v>50</v>
      </c>
      <c r="B133" s="37" t="s">
        <v>53</v>
      </c>
      <c r="C133" s="37" t="s">
        <v>103</v>
      </c>
      <c r="D133" s="37"/>
      <c r="E133" s="38" t="s">
        <v>74</v>
      </c>
      <c r="F133" s="49">
        <f t="shared" si="13"/>
        <v>280</v>
      </c>
      <c r="G133" s="50">
        <f t="shared" si="13"/>
        <v>279.3</v>
      </c>
      <c r="H133" s="43">
        <f t="shared" si="6"/>
        <v>99.75</v>
      </c>
    </row>
    <row r="134" spans="1:9" ht="31.5">
      <c r="A134" s="37" t="s">
        <v>50</v>
      </c>
      <c r="B134" s="37" t="s">
        <v>53</v>
      </c>
      <c r="C134" s="37" t="s">
        <v>132</v>
      </c>
      <c r="D134" s="37"/>
      <c r="E134" s="46" t="s">
        <v>89</v>
      </c>
      <c r="F134" s="49">
        <f t="shared" si="13"/>
        <v>280</v>
      </c>
      <c r="G134" s="50">
        <f t="shared" si="13"/>
        <v>279.3</v>
      </c>
      <c r="H134" s="43">
        <f t="shared" si="6"/>
        <v>99.75</v>
      </c>
    </row>
    <row r="135" spans="1:9" ht="31.5">
      <c r="A135" s="37" t="s">
        <v>50</v>
      </c>
      <c r="B135" s="37" t="s">
        <v>53</v>
      </c>
      <c r="C135" s="37" t="s">
        <v>133</v>
      </c>
      <c r="D135" s="37"/>
      <c r="E135" s="46" t="s">
        <v>90</v>
      </c>
      <c r="F135" s="49">
        <f t="shared" si="13"/>
        <v>280</v>
      </c>
      <c r="G135" s="50">
        <f t="shared" si="13"/>
        <v>279.3</v>
      </c>
      <c r="H135" s="43">
        <f t="shared" si="6"/>
        <v>99.75</v>
      </c>
    </row>
    <row r="136" spans="1:9" ht="31.5">
      <c r="A136" s="37" t="s">
        <v>50</v>
      </c>
      <c r="B136" s="37" t="s">
        <v>53</v>
      </c>
      <c r="C136" s="37" t="s">
        <v>133</v>
      </c>
      <c r="D136" s="37" t="s">
        <v>55</v>
      </c>
      <c r="E136" s="38" t="s">
        <v>79</v>
      </c>
      <c r="F136" s="49">
        <f t="shared" si="13"/>
        <v>280</v>
      </c>
      <c r="G136" s="50">
        <f t="shared" si="13"/>
        <v>279.3</v>
      </c>
      <c r="H136" s="43">
        <f t="shared" si="6"/>
        <v>99.75</v>
      </c>
    </row>
    <row r="137" spans="1:9" ht="31.5">
      <c r="A137" s="37" t="s">
        <v>50</v>
      </c>
      <c r="B137" s="37" t="s">
        <v>53</v>
      </c>
      <c r="C137" s="37" t="s">
        <v>133</v>
      </c>
      <c r="D137" s="37" t="s">
        <v>56</v>
      </c>
      <c r="E137" s="38" t="s">
        <v>57</v>
      </c>
      <c r="F137" s="49">
        <v>280</v>
      </c>
      <c r="G137" s="50">
        <v>279.3</v>
      </c>
      <c r="H137" s="43">
        <f t="shared" si="6"/>
        <v>99.75</v>
      </c>
    </row>
    <row r="138" spans="1:9" s="12" customFormat="1" ht="17.25" customHeight="1">
      <c r="A138" s="37" t="s">
        <v>50</v>
      </c>
      <c r="B138" s="37" t="s">
        <v>48</v>
      </c>
      <c r="C138" s="37"/>
      <c r="D138" s="37"/>
      <c r="E138" s="38" t="s">
        <v>137</v>
      </c>
      <c r="F138" s="49">
        <f t="shared" ref="F138:G141" si="14">F139</f>
        <v>391.8</v>
      </c>
      <c r="G138" s="50">
        <f t="shared" si="14"/>
        <v>360.8</v>
      </c>
      <c r="H138" s="43">
        <f t="shared" si="6"/>
        <v>92.087799897907104</v>
      </c>
      <c r="I138" s="23"/>
    </row>
    <row r="139" spans="1:9" ht="16.5" customHeight="1">
      <c r="A139" s="37" t="s">
        <v>50</v>
      </c>
      <c r="B139" s="37" t="s">
        <v>22</v>
      </c>
      <c r="C139" s="37"/>
      <c r="D139" s="37"/>
      <c r="E139" s="38" t="s">
        <v>38</v>
      </c>
      <c r="F139" s="49">
        <f t="shared" si="14"/>
        <v>391.8</v>
      </c>
      <c r="G139" s="50">
        <f t="shared" si="14"/>
        <v>360.8</v>
      </c>
      <c r="H139" s="43">
        <f t="shared" si="6"/>
        <v>92.087799897907104</v>
      </c>
    </row>
    <row r="140" spans="1:9" s="12" customFormat="1" ht="63.75" customHeight="1">
      <c r="A140" s="37" t="s">
        <v>50</v>
      </c>
      <c r="B140" s="37" t="s">
        <v>22</v>
      </c>
      <c r="C140" s="37" t="s">
        <v>96</v>
      </c>
      <c r="D140" s="37"/>
      <c r="E140" s="38" t="s">
        <v>161</v>
      </c>
      <c r="F140" s="49">
        <f t="shared" si="14"/>
        <v>391.8</v>
      </c>
      <c r="G140" s="50">
        <f t="shared" si="14"/>
        <v>360.8</v>
      </c>
      <c r="H140" s="43">
        <f t="shared" si="6"/>
        <v>92.087799897907104</v>
      </c>
      <c r="I140" s="23"/>
    </row>
    <row r="141" spans="1:9" ht="31.5">
      <c r="A141" s="37" t="s">
        <v>50</v>
      </c>
      <c r="B141" s="37" t="s">
        <v>22</v>
      </c>
      <c r="C141" s="37" t="s">
        <v>134</v>
      </c>
      <c r="D141" s="37"/>
      <c r="E141" s="38" t="s">
        <v>91</v>
      </c>
      <c r="F141" s="49">
        <f t="shared" si="14"/>
        <v>391.8</v>
      </c>
      <c r="G141" s="50">
        <f t="shared" si="14"/>
        <v>360.8</v>
      </c>
      <c r="H141" s="43">
        <f t="shared" si="6"/>
        <v>92.087799897907104</v>
      </c>
    </row>
    <row r="142" spans="1:9" ht="31.5">
      <c r="A142" s="37" t="s">
        <v>50</v>
      </c>
      <c r="B142" s="37" t="s">
        <v>22</v>
      </c>
      <c r="C142" s="37" t="s">
        <v>135</v>
      </c>
      <c r="D142" s="37"/>
      <c r="E142" s="38" t="s">
        <v>24</v>
      </c>
      <c r="F142" s="49">
        <f>F143+F145</f>
        <v>391.8</v>
      </c>
      <c r="G142" s="50">
        <f>G143+G145</f>
        <v>360.8</v>
      </c>
      <c r="H142" s="43">
        <f t="shared" si="6"/>
        <v>92.087799897907104</v>
      </c>
    </row>
    <row r="143" spans="1:9" ht="94.5">
      <c r="A143" s="37" t="s">
        <v>50</v>
      </c>
      <c r="B143" s="37" t="s">
        <v>22</v>
      </c>
      <c r="C143" s="37" t="s">
        <v>135</v>
      </c>
      <c r="D143" s="37" t="s">
        <v>31</v>
      </c>
      <c r="E143" s="38" t="s">
        <v>30</v>
      </c>
      <c r="F143" s="51">
        <f>F144</f>
        <v>89.8</v>
      </c>
      <c r="G143" s="50">
        <f>G144</f>
        <v>68.8</v>
      </c>
      <c r="H143" s="43">
        <f t="shared" si="6"/>
        <v>76.614699331848556</v>
      </c>
    </row>
    <row r="144" spans="1:9" ht="78.75" customHeight="1">
      <c r="A144" s="37" t="s">
        <v>50</v>
      </c>
      <c r="B144" s="37" t="s">
        <v>22</v>
      </c>
      <c r="C144" s="37" t="s">
        <v>135</v>
      </c>
      <c r="D144" s="37" t="s">
        <v>76</v>
      </c>
      <c r="E144" s="38" t="s">
        <v>77</v>
      </c>
      <c r="F144" s="51">
        <v>89.8</v>
      </c>
      <c r="G144" s="50">
        <v>68.8</v>
      </c>
      <c r="H144" s="43">
        <f t="shared" si="6"/>
        <v>76.614699331848556</v>
      </c>
    </row>
    <row r="145" spans="1:9" ht="47.25">
      <c r="A145" s="37" t="s">
        <v>50</v>
      </c>
      <c r="B145" s="37" t="s">
        <v>22</v>
      </c>
      <c r="C145" s="37" t="s">
        <v>135</v>
      </c>
      <c r="D145" s="37" t="s">
        <v>32</v>
      </c>
      <c r="E145" s="38" t="s">
        <v>47</v>
      </c>
      <c r="F145" s="51">
        <f>F146</f>
        <v>302</v>
      </c>
      <c r="G145" s="50">
        <f>G146</f>
        <v>292</v>
      </c>
      <c r="H145" s="43">
        <f t="shared" si="6"/>
        <v>96.688741721854313</v>
      </c>
    </row>
    <row r="146" spans="1:9">
      <c r="A146" s="37" t="s">
        <v>50</v>
      </c>
      <c r="B146" s="37" t="s">
        <v>22</v>
      </c>
      <c r="C146" s="37" t="s">
        <v>135</v>
      </c>
      <c r="D146" s="37" t="s">
        <v>26</v>
      </c>
      <c r="E146" s="38" t="s">
        <v>116</v>
      </c>
      <c r="F146" s="51">
        <v>302</v>
      </c>
      <c r="G146" s="50">
        <v>292</v>
      </c>
      <c r="H146" s="43">
        <f t="shared" si="6"/>
        <v>96.688741721854313</v>
      </c>
    </row>
    <row r="147" spans="1:9" s="12" customFormat="1">
      <c r="A147" s="35"/>
      <c r="B147" s="35"/>
      <c r="C147" s="35"/>
      <c r="D147" s="35"/>
      <c r="E147" s="36" t="s">
        <v>23</v>
      </c>
      <c r="F147" s="47">
        <f>F10+F32</f>
        <v>200420.59999999998</v>
      </c>
      <c r="G147" s="48">
        <f>G10+G32</f>
        <v>183694</v>
      </c>
      <c r="H147" s="52">
        <f>G147/F147*100</f>
        <v>91.654251109915862</v>
      </c>
      <c r="I147" s="23"/>
    </row>
    <row r="148" spans="1:9" ht="54" customHeight="1"/>
    <row r="149" spans="1:9" s="29" customFormat="1" ht="16.5">
      <c r="A149" s="29" t="s">
        <v>58</v>
      </c>
      <c r="B149" s="30"/>
      <c r="C149" s="30"/>
      <c r="D149" s="30"/>
      <c r="E149" s="31"/>
      <c r="F149" s="32"/>
      <c r="G149" s="32"/>
      <c r="H149" s="33" t="s">
        <v>94</v>
      </c>
      <c r="I149" s="34"/>
    </row>
  </sheetData>
  <mergeCells count="1">
    <mergeCell ref="A6:H6"/>
  </mergeCells>
  <pageMargins left="1.1811023622047245" right="0.39370078740157483" top="0.78740157480314965" bottom="0.47244094488188981" header="0" footer="0"/>
  <pageSetup paperSize="9" scale="80" orientation="portrait" r:id="rId1"/>
  <headerFooter differentFirst="1">
    <oddHeader>&amp;C&amp;P</oddHeader>
    <oddFooter>&amp;Lот 24.11.2020г.&amp;RSR2s13r03p2</oddFooter>
    <firstFooter>&amp;Lот 24.11.2020г.&amp;RSR2s13r03p2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 1</vt:lpstr>
      <vt:lpstr>'Лист 1'!Область_печати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Конькина Е.А.</dc:creator>
  <cp:lastModifiedBy>balandina-mv</cp:lastModifiedBy>
  <cp:lastPrinted>2020-10-01T05:31:37Z</cp:lastPrinted>
  <dcterms:created xsi:type="dcterms:W3CDTF">2010-11-03T06:40:12Z</dcterms:created>
  <dcterms:modified xsi:type="dcterms:W3CDTF">2020-11-24T06:21:51Z</dcterms:modified>
</cp:coreProperties>
</file>